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מוחמד\Documents\בחירות 2013\"/>
    </mc:Choice>
  </mc:AlternateContent>
  <xr:revisionPtr revIDLastSave="0" documentId="13_ncr:1_{D9A7D2D1-44A5-4EBC-8531-9ED8E2BFAE6F}" xr6:coauthVersionLast="36" xr6:coauthVersionMax="36" xr10:uidLastSave="{00000000-0000-0000-0000-000000000000}"/>
  <bookViews>
    <workbookView xWindow="240" yWindow="30" windowWidth="7575" windowHeight="561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" l="1"/>
  <c r="Y35" i="1"/>
  <c r="P35" i="1" s="1"/>
  <c r="AF35" i="1"/>
  <c r="AE35" i="1" s="1"/>
  <c r="R35" i="1" l="1"/>
  <c r="T35" i="1"/>
  <c r="V35" i="1"/>
  <c r="X35" i="1"/>
  <c r="H35" i="1"/>
  <c r="J35" i="1"/>
  <c r="AA35" i="1"/>
  <c r="L35" i="1"/>
  <c r="AC35" i="1"/>
  <c r="N35" i="1"/>
  <c r="Y3" i="1"/>
  <c r="H3" i="1" s="1"/>
  <c r="AF3" i="1"/>
  <c r="AA3" i="1" s="1"/>
  <c r="Y4" i="1"/>
  <c r="V4" i="1" s="1"/>
  <c r="AF4" i="1"/>
  <c r="AE4" i="1" s="1"/>
  <c r="Y5" i="1"/>
  <c r="T5" i="1" s="1"/>
  <c r="AF5" i="1"/>
  <c r="AC5" i="1" s="1"/>
  <c r="Y6" i="1"/>
  <c r="T6" i="1" s="1"/>
  <c r="AF6" i="1"/>
  <c r="AE6" i="1" s="1"/>
  <c r="Y7" i="1"/>
  <c r="N7" i="1" s="1"/>
  <c r="AF7" i="1"/>
  <c r="AE7" i="1" s="1"/>
  <c r="Y8" i="1"/>
  <c r="R8" i="1" s="1"/>
  <c r="AF8" i="1"/>
  <c r="AE8" i="1" s="1"/>
  <c r="Y9" i="1"/>
  <c r="V9" i="1" s="1"/>
  <c r="AF9" i="1"/>
  <c r="AA9" i="1" s="1"/>
  <c r="Y10" i="1"/>
  <c r="V10" i="1" s="1"/>
  <c r="AF10" i="1"/>
  <c r="AA10" i="1" s="1"/>
  <c r="Y11" i="1"/>
  <c r="P11" i="1" s="1"/>
  <c r="AF11" i="1"/>
  <c r="AE11" i="1" s="1"/>
  <c r="Y12" i="1"/>
  <c r="T12" i="1" s="1"/>
  <c r="AF12" i="1"/>
  <c r="AA12" i="1" s="1"/>
  <c r="Y13" i="1"/>
  <c r="T13" i="1" s="1"/>
  <c r="AF13" i="1"/>
  <c r="AC13" i="1" s="1"/>
  <c r="Y14" i="1"/>
  <c r="L14" i="1" s="1"/>
  <c r="AF14" i="1"/>
  <c r="AC14" i="1" s="1"/>
  <c r="AF15" i="1"/>
  <c r="AA15" i="1" s="1"/>
  <c r="AF16" i="1"/>
  <c r="AA16" i="1" s="1"/>
  <c r="AF17" i="1"/>
  <c r="AE17" i="1" s="1"/>
  <c r="AF18" i="1"/>
  <c r="AA18" i="1" s="1"/>
  <c r="AF19" i="1"/>
  <c r="AE19" i="1" s="1"/>
  <c r="AF20" i="1"/>
  <c r="AE20" i="1" s="1"/>
  <c r="AF21" i="1"/>
  <c r="AA21" i="1" s="1"/>
  <c r="AF22" i="1"/>
  <c r="AE22" i="1" s="1"/>
  <c r="AF23" i="1"/>
  <c r="AA23" i="1" s="1"/>
  <c r="AF24" i="1"/>
  <c r="AE24" i="1" s="1"/>
  <c r="AF25" i="1"/>
  <c r="AA25" i="1" s="1"/>
  <c r="AF26" i="1"/>
  <c r="AE26" i="1" s="1"/>
  <c r="AF27" i="1"/>
  <c r="AC27" i="1" s="1"/>
  <c r="AF28" i="1"/>
  <c r="AA28" i="1" s="1"/>
  <c r="AF29" i="1"/>
  <c r="AA29" i="1" s="1"/>
  <c r="AF30" i="1"/>
  <c r="AF31" i="1"/>
  <c r="AA31" i="1" s="1"/>
  <c r="AF32" i="1"/>
  <c r="AE32" i="1" s="1"/>
  <c r="AF33" i="1"/>
  <c r="AA33" i="1" s="1"/>
  <c r="AF34" i="1"/>
  <c r="AE34" i="1" s="1"/>
  <c r="AF36" i="1"/>
  <c r="AA36" i="1" s="1"/>
  <c r="AF37" i="1"/>
  <c r="AE37" i="1" s="1"/>
  <c r="AF38" i="1"/>
  <c r="AA38" i="1" s="1"/>
  <c r="AF39" i="1"/>
  <c r="AA39" i="1" s="1"/>
  <c r="AF40" i="1"/>
  <c r="AA40" i="1" s="1"/>
  <c r="AF41" i="1"/>
  <c r="AE41" i="1" s="1"/>
  <c r="AF42" i="1"/>
  <c r="AE42" i="1" s="1"/>
  <c r="AF43" i="1"/>
  <c r="AA43" i="1" s="1"/>
  <c r="AF44" i="1"/>
  <c r="AA44" i="1" s="1"/>
  <c r="AF45" i="1"/>
  <c r="AE45" i="1" s="1"/>
  <c r="AF46" i="1"/>
  <c r="AF47" i="1"/>
  <c r="AE47" i="1" s="1"/>
  <c r="AF48" i="1"/>
  <c r="AA48" i="1" s="1"/>
  <c r="AF49" i="1"/>
  <c r="AE49" i="1" s="1"/>
  <c r="AF50" i="1"/>
  <c r="AA50" i="1" s="1"/>
  <c r="AF51" i="1"/>
  <c r="AA51" i="1" s="1"/>
  <c r="AF52" i="1"/>
  <c r="AE52" i="1" s="1"/>
  <c r="AF53" i="1"/>
  <c r="AA53" i="1" s="1"/>
  <c r="AF2" i="1"/>
  <c r="AC2" i="1" s="1"/>
  <c r="U54" i="1"/>
  <c r="F58" i="1"/>
  <c r="D54" i="1"/>
  <c r="Y16" i="1"/>
  <c r="H16" i="1" s="1"/>
  <c r="AD54" i="1"/>
  <c r="W54" i="1"/>
  <c r="S54" i="1"/>
  <c r="Q54" i="1"/>
  <c r="O54" i="1"/>
  <c r="K54" i="1"/>
  <c r="I54" i="1"/>
  <c r="M54" i="1"/>
  <c r="AB54" i="1"/>
  <c r="Z54" i="1"/>
  <c r="G54" i="1"/>
  <c r="Y47" i="1"/>
  <c r="F47" i="1" s="1"/>
  <c r="Y33" i="1"/>
  <c r="F33" i="1" s="1"/>
  <c r="Y42" i="1"/>
  <c r="F42" i="1" s="1"/>
  <c r="Y18" i="1"/>
  <c r="F18" i="1" s="1"/>
  <c r="Y52" i="1"/>
  <c r="Y28" i="1"/>
  <c r="F28" i="1" s="1"/>
  <c r="Y32" i="1"/>
  <c r="F32" i="1" s="1"/>
  <c r="Y50" i="1"/>
  <c r="J50" i="1" s="1"/>
  <c r="Y26" i="1"/>
  <c r="F26" i="1" s="1"/>
  <c r="Y38" i="1"/>
  <c r="F38" i="1" s="1"/>
  <c r="Y45" i="1"/>
  <c r="F45" i="1" s="1"/>
  <c r="Y31" i="1"/>
  <c r="F31" i="1" s="1"/>
  <c r="Y20" i="1"/>
  <c r="F20" i="1" s="1"/>
  <c r="Y51" i="1"/>
  <c r="F51" i="1" s="1"/>
  <c r="Y41" i="1"/>
  <c r="F41" i="1" s="1"/>
  <c r="Y49" i="1"/>
  <c r="F49" i="1" s="1"/>
  <c r="Y44" i="1"/>
  <c r="F44" i="1" s="1"/>
  <c r="Y43" i="1"/>
  <c r="F43" i="1" s="1"/>
  <c r="Y40" i="1"/>
  <c r="F40" i="1" s="1"/>
  <c r="Y39" i="1"/>
  <c r="F39" i="1" s="1"/>
  <c r="Y48" i="1"/>
  <c r="F48" i="1" s="1"/>
  <c r="Y37" i="1"/>
  <c r="F37" i="1" s="1"/>
  <c r="Y53" i="1"/>
  <c r="F53" i="1" s="1"/>
  <c r="Y34" i="1"/>
  <c r="F34" i="1" s="1"/>
  <c r="Y36" i="1"/>
  <c r="F36" i="1" s="1"/>
  <c r="Y30" i="1"/>
  <c r="F30" i="1" s="1"/>
  <c r="Y29" i="1"/>
  <c r="F29" i="1" s="1"/>
  <c r="Y27" i="1"/>
  <c r="F27" i="1" s="1"/>
  <c r="Y25" i="1"/>
  <c r="F25" i="1" s="1"/>
  <c r="Y24" i="1"/>
  <c r="F24" i="1" s="1"/>
  <c r="Y23" i="1"/>
  <c r="F23" i="1" s="1"/>
  <c r="Y22" i="1"/>
  <c r="F22" i="1" s="1"/>
  <c r="Y21" i="1"/>
  <c r="F21" i="1" s="1"/>
  <c r="Y19" i="1"/>
  <c r="F19" i="1" s="1"/>
  <c r="Y46" i="1"/>
  <c r="F46" i="1" s="1"/>
  <c r="Y17" i="1"/>
  <c r="F17" i="1" s="1"/>
  <c r="Y15" i="1"/>
  <c r="F15" i="1" s="1"/>
  <c r="Y2" i="1"/>
  <c r="F52" i="1" l="1"/>
  <c r="T52" i="1"/>
  <c r="AC12" i="1"/>
  <c r="AE12" i="1"/>
  <c r="F2" i="1"/>
  <c r="Y54" i="1"/>
  <c r="R25" i="1"/>
  <c r="F3" i="1"/>
  <c r="L3" i="1"/>
  <c r="F16" i="1"/>
  <c r="AE2" i="1"/>
  <c r="X5" i="1"/>
  <c r="H5" i="1"/>
  <c r="F5" i="1"/>
  <c r="AE5" i="1"/>
  <c r="F11" i="1"/>
  <c r="F4" i="1"/>
  <c r="F13" i="1"/>
  <c r="AE13" i="1"/>
  <c r="F6" i="1"/>
  <c r="F14" i="1"/>
  <c r="AA14" i="1"/>
  <c r="F12" i="1"/>
  <c r="F9" i="1"/>
  <c r="AE9" i="1"/>
  <c r="AC9" i="1"/>
  <c r="L15" i="1"/>
  <c r="J28" i="1"/>
  <c r="AE39" i="1"/>
  <c r="F7" i="1"/>
  <c r="AA7" i="1"/>
  <c r="R20" i="1"/>
  <c r="F10" i="1"/>
  <c r="F8" i="1"/>
  <c r="AA8" i="1"/>
  <c r="AC8" i="1"/>
  <c r="AF54" i="1"/>
  <c r="AA54" i="1" s="1"/>
  <c r="N12" i="1"/>
  <c r="V12" i="1"/>
  <c r="X12" i="1"/>
  <c r="L6" i="1"/>
  <c r="L5" i="1"/>
  <c r="T11" i="1"/>
  <c r="V5" i="1"/>
  <c r="L4" i="1"/>
  <c r="L10" i="1"/>
  <c r="J4" i="1"/>
  <c r="X10" i="1"/>
  <c r="J13" i="1"/>
  <c r="R4" i="1"/>
  <c r="P13" i="1"/>
  <c r="T4" i="1"/>
  <c r="H9" i="1"/>
  <c r="J7" i="1"/>
  <c r="P8" i="1"/>
  <c r="J8" i="1"/>
  <c r="L11" i="1"/>
  <c r="N9" i="1"/>
  <c r="T8" i="1"/>
  <c r="H12" i="1"/>
  <c r="J11" i="1"/>
  <c r="P12" i="1"/>
  <c r="P9" i="1"/>
  <c r="V8" i="1"/>
  <c r="L12" i="1"/>
  <c r="R12" i="1"/>
  <c r="R11" i="1"/>
  <c r="X9" i="1"/>
  <c r="X8" i="1"/>
  <c r="T7" i="1"/>
  <c r="P5" i="1"/>
  <c r="L8" i="1"/>
  <c r="H8" i="1"/>
  <c r="J6" i="1"/>
  <c r="L9" i="1"/>
  <c r="N8" i="1"/>
  <c r="J14" i="1"/>
  <c r="L13" i="1"/>
  <c r="H10" i="1"/>
  <c r="L7" i="1"/>
  <c r="N14" i="1"/>
  <c r="V11" i="1"/>
  <c r="R9" i="1"/>
  <c r="AC7" i="1"/>
  <c r="H11" i="1"/>
  <c r="H4" i="1"/>
  <c r="J9" i="1"/>
  <c r="AE14" i="1"/>
  <c r="P14" i="1"/>
  <c r="V13" i="1"/>
  <c r="X11" i="1"/>
  <c r="AC10" i="1"/>
  <c r="N10" i="1"/>
  <c r="T9" i="1"/>
  <c r="P7" i="1"/>
  <c r="V6" i="1"/>
  <c r="AA5" i="1"/>
  <c r="X4" i="1"/>
  <c r="AC3" i="1"/>
  <c r="N3" i="1"/>
  <c r="J10" i="1"/>
  <c r="J3" i="1"/>
  <c r="R14" i="1"/>
  <c r="X13" i="1"/>
  <c r="AE10" i="1"/>
  <c r="P10" i="1"/>
  <c r="R7" i="1"/>
  <c r="X6" i="1"/>
  <c r="N5" i="1"/>
  <c r="AE3" i="1"/>
  <c r="P3" i="1"/>
  <c r="AA4" i="1"/>
  <c r="R3" i="1"/>
  <c r="AC11" i="1"/>
  <c r="T14" i="1"/>
  <c r="AA11" i="1"/>
  <c r="R10" i="1"/>
  <c r="H13" i="1"/>
  <c r="H6" i="1"/>
  <c r="V14" i="1"/>
  <c r="AA13" i="1"/>
  <c r="N11" i="1"/>
  <c r="T10" i="1"/>
  <c r="V7" i="1"/>
  <c r="AA6" i="1"/>
  <c r="R5" i="1"/>
  <c r="AC4" i="1"/>
  <c r="N4" i="1"/>
  <c r="T3" i="1"/>
  <c r="H14" i="1"/>
  <c r="H7" i="1"/>
  <c r="J12" i="1"/>
  <c r="J5" i="1"/>
  <c r="X14" i="1"/>
  <c r="N13" i="1"/>
  <c r="X7" i="1"/>
  <c r="AC6" i="1"/>
  <c r="N6" i="1"/>
  <c r="P4" i="1"/>
  <c r="V3" i="1"/>
  <c r="P6" i="1"/>
  <c r="X3" i="1"/>
  <c r="R13" i="1"/>
  <c r="R6" i="1"/>
  <c r="P47" i="1"/>
  <c r="H47" i="1"/>
  <c r="AE27" i="1"/>
  <c r="P34" i="1"/>
  <c r="V49" i="1"/>
  <c r="R47" i="1"/>
  <c r="AC43" i="1"/>
  <c r="AA46" i="1"/>
  <c r="AC30" i="1"/>
  <c r="AE43" i="1"/>
  <c r="AE30" i="1"/>
  <c r="N20" i="1"/>
  <c r="J23" i="1"/>
  <c r="AE48" i="1"/>
  <c r="L52" i="1"/>
  <c r="J49" i="1"/>
  <c r="N27" i="1"/>
  <c r="AC53" i="1"/>
  <c r="H20" i="1"/>
  <c r="R52" i="1"/>
  <c r="AC23" i="1"/>
  <c r="N52" i="1"/>
  <c r="L39" i="1"/>
  <c r="AE23" i="1"/>
  <c r="L18" i="1"/>
  <c r="T47" i="1"/>
  <c r="X49" i="1"/>
  <c r="H52" i="1"/>
  <c r="P20" i="1"/>
  <c r="AE50" i="1"/>
  <c r="H27" i="1"/>
  <c r="L20" i="1"/>
  <c r="X39" i="1"/>
  <c r="J27" i="1"/>
  <c r="J17" i="1"/>
  <c r="AE31" i="1"/>
  <c r="AA24" i="1"/>
  <c r="H17" i="1"/>
  <c r="J52" i="1"/>
  <c r="J20" i="1"/>
  <c r="V39" i="1"/>
  <c r="X27" i="1"/>
  <c r="X20" i="1"/>
  <c r="R39" i="1"/>
  <c r="V27" i="1"/>
  <c r="AE53" i="1"/>
  <c r="J48" i="1"/>
  <c r="V52" i="1"/>
  <c r="P39" i="1"/>
  <c r="R27" i="1"/>
  <c r="H39" i="1"/>
  <c r="J39" i="1"/>
  <c r="X52" i="1"/>
  <c r="AC50" i="1"/>
  <c r="V20" i="1"/>
  <c r="AE29" i="1"/>
  <c r="T20" i="1"/>
  <c r="N39" i="1"/>
  <c r="P27" i="1"/>
  <c r="AC49" i="1"/>
  <c r="AC25" i="1"/>
  <c r="AA34" i="1"/>
  <c r="AA47" i="1"/>
  <c r="AE28" i="1"/>
  <c r="AA42" i="1"/>
  <c r="AC28" i="1"/>
  <c r="AA26" i="1"/>
  <c r="AA41" i="1"/>
  <c r="AC22" i="1"/>
  <c r="AC38" i="1"/>
  <c r="AA49" i="1"/>
  <c r="AE25" i="1"/>
  <c r="AE18" i="1"/>
  <c r="AC31" i="1"/>
  <c r="AC36" i="1"/>
  <c r="AC39" i="1"/>
  <c r="AC29" i="1"/>
  <c r="AA17" i="1"/>
  <c r="AA30" i="1"/>
  <c r="AA52" i="1"/>
  <c r="AC52" i="1"/>
  <c r="AE46" i="1"/>
  <c r="AC21" i="1"/>
  <c r="AC16" i="1"/>
  <c r="AC19" i="1"/>
  <c r="AC45" i="1"/>
  <c r="AA2" i="1"/>
  <c r="AC46" i="1"/>
  <c r="AC40" i="1"/>
  <c r="AA22" i="1"/>
  <c r="AA45" i="1"/>
  <c r="AC42" i="1"/>
  <c r="AC51" i="1"/>
  <c r="AE51" i="1"/>
  <c r="AC17" i="1"/>
  <c r="AC20" i="1"/>
  <c r="AE40" i="1"/>
  <c r="AE16" i="1"/>
  <c r="AC48" i="1"/>
  <c r="AC18" i="1"/>
  <c r="AA19" i="1"/>
  <c r="AC24" i="1"/>
  <c r="AC41" i="1"/>
  <c r="AC47" i="1"/>
  <c r="AE21" i="1"/>
  <c r="AE44" i="1"/>
  <c r="AE33" i="1"/>
  <c r="AE15" i="1"/>
  <c r="AA37" i="1"/>
  <c r="AA32" i="1"/>
  <c r="AC33" i="1"/>
  <c r="AC37" i="1"/>
  <c r="AE36" i="1"/>
  <c r="AE38" i="1"/>
  <c r="AC44" i="1"/>
  <c r="AC32" i="1"/>
  <c r="AC34" i="1"/>
  <c r="AC26" i="1"/>
  <c r="AC15" i="1"/>
  <c r="AA27" i="1"/>
  <c r="AA20" i="1"/>
  <c r="H29" i="1"/>
  <c r="X29" i="1"/>
  <c r="V28" i="1"/>
  <c r="V18" i="1"/>
  <c r="P33" i="1"/>
  <c r="T44" i="1"/>
  <c r="H36" i="1"/>
  <c r="L51" i="1"/>
  <c r="J44" i="1"/>
  <c r="N33" i="1"/>
  <c r="H31" i="1"/>
  <c r="L31" i="1"/>
  <c r="P46" i="1"/>
  <c r="X34" i="1"/>
  <c r="V53" i="1"/>
  <c r="P26" i="1"/>
  <c r="H33" i="1"/>
  <c r="P50" i="1"/>
  <c r="H34" i="1"/>
  <c r="V16" i="1"/>
  <c r="R42" i="1"/>
  <c r="L26" i="1"/>
  <c r="H49" i="1"/>
  <c r="R38" i="1"/>
  <c r="P53" i="1"/>
  <c r="X16" i="1"/>
  <c r="N26" i="1"/>
  <c r="H18" i="1"/>
  <c r="V40" i="1"/>
  <c r="V47" i="1"/>
  <c r="J34" i="1"/>
  <c r="H23" i="1"/>
  <c r="P18" i="1"/>
  <c r="J31" i="1"/>
  <c r="N40" i="1"/>
  <c r="X53" i="1"/>
  <c r="H50" i="1"/>
  <c r="R50" i="1"/>
  <c r="T53" i="1"/>
  <c r="X46" i="1"/>
  <c r="X45" i="1"/>
  <c r="J25" i="1"/>
  <c r="H51" i="1"/>
  <c r="L50" i="1"/>
  <c r="V48" i="1"/>
  <c r="N46" i="1"/>
  <c r="L27" i="1"/>
  <c r="V17" i="1"/>
  <c r="V45" i="1"/>
  <c r="H40" i="1"/>
  <c r="X28" i="1"/>
  <c r="R51" i="1"/>
  <c r="L48" i="1"/>
  <c r="N23" i="1"/>
  <c r="H43" i="1"/>
  <c r="R17" i="1"/>
  <c r="T18" i="1"/>
  <c r="P52" i="1"/>
  <c r="J51" i="1"/>
  <c r="R44" i="1"/>
  <c r="T48" i="1"/>
  <c r="V29" i="1"/>
  <c r="H32" i="1"/>
  <c r="R32" i="1"/>
  <c r="P41" i="1"/>
  <c r="H53" i="1"/>
  <c r="N18" i="1"/>
  <c r="N50" i="1"/>
  <c r="X31" i="1"/>
  <c r="L44" i="1"/>
  <c r="N48" i="1"/>
  <c r="P29" i="1"/>
  <c r="R46" i="1"/>
  <c r="P32" i="1"/>
  <c r="L41" i="1"/>
  <c r="L30" i="1"/>
  <c r="P21" i="1"/>
  <c r="X38" i="1"/>
  <c r="N45" i="1"/>
  <c r="R43" i="1"/>
  <c r="T25" i="1"/>
  <c r="J33" i="1"/>
  <c r="H38" i="1"/>
  <c r="L33" i="1"/>
  <c r="N28" i="1"/>
  <c r="T38" i="1"/>
  <c r="T40" i="1"/>
  <c r="R53" i="1"/>
  <c r="L23" i="1"/>
  <c r="N25" i="1"/>
  <c r="R49" i="1"/>
  <c r="N34" i="1"/>
  <c r="N53" i="1"/>
  <c r="H24" i="1"/>
  <c r="H26" i="1"/>
  <c r="N47" i="1"/>
  <c r="X26" i="1"/>
  <c r="P49" i="1"/>
  <c r="L34" i="1"/>
  <c r="H46" i="1"/>
  <c r="T33" i="1"/>
  <c r="J38" i="1"/>
  <c r="T31" i="1"/>
  <c r="J40" i="1"/>
  <c r="N29" i="1"/>
  <c r="V23" i="1"/>
  <c r="H22" i="1"/>
  <c r="N16" i="1"/>
  <c r="L47" i="1"/>
  <c r="X42" i="1"/>
  <c r="V26" i="1"/>
  <c r="N49" i="1"/>
  <c r="X43" i="1"/>
  <c r="J37" i="1"/>
  <c r="R30" i="1"/>
  <c r="H21" i="1"/>
  <c r="V33" i="1"/>
  <c r="L38" i="1"/>
  <c r="X23" i="1"/>
  <c r="P16" i="1"/>
  <c r="J42" i="1"/>
  <c r="V30" i="1"/>
  <c r="J19" i="1"/>
  <c r="J47" i="1"/>
  <c r="H44" i="1"/>
  <c r="R33" i="1"/>
  <c r="X18" i="1"/>
  <c r="X50" i="1"/>
  <c r="R31" i="1"/>
  <c r="X44" i="1"/>
  <c r="J29" i="1"/>
  <c r="T23" i="1"/>
  <c r="H19" i="1"/>
  <c r="H41" i="1"/>
  <c r="L16" i="1"/>
  <c r="V42" i="1"/>
  <c r="R26" i="1"/>
  <c r="R41" i="1"/>
  <c r="V43" i="1"/>
  <c r="N30" i="1"/>
  <c r="T36" i="1"/>
  <c r="R36" i="1"/>
  <c r="X21" i="1"/>
  <c r="P36" i="1"/>
  <c r="V21" i="1"/>
  <c r="T21" i="1"/>
  <c r="H15" i="1"/>
  <c r="R28" i="1"/>
  <c r="V50" i="1"/>
  <c r="X51" i="1"/>
  <c r="L53" i="1"/>
  <c r="R23" i="1"/>
  <c r="J16" i="1"/>
  <c r="H42" i="1"/>
  <c r="T16" i="1"/>
  <c r="P42" i="1"/>
  <c r="J32" i="1"/>
  <c r="L45" i="1"/>
  <c r="L49" i="1"/>
  <c r="N43" i="1"/>
  <c r="V34" i="1"/>
  <c r="V22" i="1"/>
  <c r="L36" i="1"/>
  <c r="X25" i="1"/>
  <c r="J18" i="1"/>
  <c r="H48" i="1"/>
  <c r="H28" i="1"/>
  <c r="X33" i="1"/>
  <c r="P28" i="1"/>
  <c r="T50" i="1"/>
  <c r="T51" i="1"/>
  <c r="J53" i="1"/>
  <c r="P23" i="1"/>
  <c r="H37" i="1"/>
  <c r="R16" i="1"/>
  <c r="X47" i="1"/>
  <c r="X32" i="1"/>
  <c r="J26" i="1"/>
  <c r="J41" i="1"/>
  <c r="L43" i="1"/>
  <c r="R34" i="1"/>
  <c r="X30" i="1"/>
  <c r="R22" i="1"/>
  <c r="J36" i="1"/>
  <c r="V25" i="1"/>
  <c r="V19" i="1"/>
  <c r="J22" i="1"/>
  <c r="N21" i="1"/>
  <c r="R18" i="1"/>
  <c r="T28" i="1"/>
  <c r="V38" i="1"/>
  <c r="V31" i="1"/>
  <c r="V51" i="1"/>
  <c r="V44" i="1"/>
  <c r="X40" i="1"/>
  <c r="X48" i="1"/>
  <c r="J46" i="1"/>
  <c r="T42" i="1"/>
  <c r="V32" i="1"/>
  <c r="J45" i="1"/>
  <c r="P43" i="1"/>
  <c r="P30" i="1"/>
  <c r="N19" i="1"/>
  <c r="N36" i="1"/>
  <c r="P25" i="1"/>
  <c r="R21" i="1"/>
  <c r="X15" i="1"/>
  <c r="P38" i="1"/>
  <c r="P31" i="1"/>
  <c r="P51" i="1"/>
  <c r="P44" i="1"/>
  <c r="R40" i="1"/>
  <c r="R48" i="1"/>
  <c r="T29" i="1"/>
  <c r="V46" i="1"/>
  <c r="H30" i="1"/>
  <c r="H45" i="1"/>
  <c r="N42" i="1"/>
  <c r="N32" i="1"/>
  <c r="R45" i="1"/>
  <c r="X41" i="1"/>
  <c r="P37" i="1"/>
  <c r="X36" i="1"/>
  <c r="L21" i="1"/>
  <c r="N15" i="1"/>
  <c r="H25" i="1"/>
  <c r="L28" i="1"/>
  <c r="N38" i="1"/>
  <c r="N31" i="1"/>
  <c r="N51" i="1"/>
  <c r="N44" i="1"/>
  <c r="P40" i="1"/>
  <c r="P48" i="1"/>
  <c r="R29" i="1"/>
  <c r="T46" i="1"/>
  <c r="L42" i="1"/>
  <c r="L32" i="1"/>
  <c r="P45" i="1"/>
  <c r="V41" i="1"/>
  <c r="J43" i="1"/>
  <c r="L37" i="1"/>
  <c r="J30" i="1"/>
  <c r="V24" i="1"/>
  <c r="V36" i="1"/>
  <c r="J21" i="1"/>
  <c r="J15" i="1"/>
  <c r="H2" i="1"/>
  <c r="L40" i="1"/>
  <c r="L29" i="1"/>
  <c r="L46" i="1"/>
  <c r="T32" i="1"/>
  <c r="T26" i="1"/>
  <c r="T45" i="1"/>
  <c r="T41" i="1"/>
  <c r="T49" i="1"/>
  <c r="T43" i="1"/>
  <c r="T39" i="1"/>
  <c r="T37" i="1"/>
  <c r="T34" i="1"/>
  <c r="T30" i="1"/>
  <c r="T27" i="1"/>
  <c r="N22" i="1"/>
  <c r="N17" i="1"/>
  <c r="R15" i="1"/>
  <c r="R37" i="1"/>
  <c r="J24" i="1"/>
  <c r="P15" i="1"/>
  <c r="N41" i="1"/>
  <c r="N37" i="1"/>
  <c r="R24" i="1"/>
  <c r="R19" i="1"/>
  <c r="L25" i="1"/>
  <c r="N24" i="1"/>
  <c r="X37" i="1"/>
  <c r="V15" i="1"/>
  <c r="L2" i="1"/>
  <c r="R2" i="1"/>
  <c r="V37" i="1"/>
  <c r="T15" i="1"/>
  <c r="T2" i="1"/>
  <c r="F50" i="1"/>
  <c r="J2" i="1"/>
  <c r="N2" i="1"/>
  <c r="V2" i="1"/>
  <c r="P2" i="1"/>
  <c r="X2" i="1"/>
  <c r="L24" i="1"/>
  <c r="P24" i="1"/>
  <c r="T24" i="1"/>
  <c r="X24" i="1"/>
  <c r="L22" i="1"/>
  <c r="P22" i="1"/>
  <c r="T22" i="1"/>
  <c r="X22" i="1"/>
  <c r="L19" i="1"/>
  <c r="P19" i="1"/>
  <c r="T19" i="1"/>
  <c r="X19" i="1"/>
  <c r="L17" i="1"/>
  <c r="P17" i="1"/>
  <c r="T17" i="1"/>
  <c r="X17" i="1"/>
  <c r="Y55" i="1" l="1"/>
  <c r="U55" i="1" s="1"/>
  <c r="Y57" i="1"/>
  <c r="F54" i="1"/>
  <c r="T54" i="1"/>
  <c r="V54" i="1"/>
  <c r="AE54" i="1"/>
  <c r="J54" i="1"/>
  <c r="AC54" i="1"/>
  <c r="R54" i="1"/>
  <c r="L54" i="1"/>
  <c r="P54" i="1"/>
  <c r="X54" i="1"/>
  <c r="N54" i="1"/>
  <c r="H54" i="1"/>
  <c r="S55" i="1" l="1"/>
  <c r="O55" i="1"/>
  <c r="K55" i="1"/>
  <c r="Q55" i="1"/>
  <c r="G55" i="1"/>
  <c r="F55" i="1" s="1"/>
  <c r="W55" i="1"/>
  <c r="M55" i="1"/>
  <c r="I55" i="1"/>
  <c r="Y56" i="1"/>
  <c r="I56" i="1" l="1"/>
  <c r="I57" i="1" s="1"/>
  <c r="K56" i="1"/>
  <c r="K57" i="1" s="1"/>
  <c r="M56" i="1"/>
  <c r="M57" i="1" s="1"/>
  <c r="O56" i="1"/>
  <c r="O57" i="1" s="1"/>
  <c r="Q56" i="1"/>
  <c r="Q57" i="1" s="1"/>
  <c r="S56" i="1"/>
  <c r="S57" i="1" s="1"/>
  <c r="U56" i="1"/>
  <c r="U57" i="1" s="1"/>
  <c r="W56" i="1"/>
  <c r="W57" i="1" s="1"/>
  <c r="G56" i="1"/>
  <c r="G57" i="1" s="1"/>
  <c r="F56" i="1" l="1"/>
</calcChain>
</file>

<file path=xl/sharedStrings.xml><?xml version="1.0" encoding="utf-8"?>
<sst xmlns="http://schemas.openxmlformats.org/spreadsheetml/2006/main" count="95" uniqueCount="52">
  <si>
    <t>קלפי</t>
  </si>
  <si>
    <t>ו</t>
  </si>
  <si>
    <t>נ</t>
  </si>
  <si>
    <t>קפ</t>
  </si>
  <si>
    <t>חאלד אג'</t>
  </si>
  <si>
    <t>סה"כ</t>
  </si>
  <si>
    <t>אחוז</t>
  </si>
  <si>
    <t>מקום קלפי</t>
  </si>
  <si>
    <t>חטה"ב אלגזאלי</t>
  </si>
  <si>
    <t>בי"ס יסודי אלמונתבי</t>
  </si>
  <si>
    <t xml:space="preserve"> מועדון עירוני מגרש ההדרכה</t>
  </si>
  <si>
    <t>בי"ס מקיף עתיד</t>
  </si>
  <si>
    <t>בי"ס תיכון מקיף</t>
  </si>
  <si>
    <t>בי"ס ממלכתי עין איברהים</t>
  </si>
  <si>
    <t>בי"ס ממלכתי עראק אלשבאב</t>
  </si>
  <si>
    <t>בית ספר אל כיאם</t>
  </si>
  <si>
    <t>חטה"ב אלראזי</t>
  </si>
  <si>
    <t>בי"ס יסודי אבן סינא</t>
  </si>
  <si>
    <t>בי"ס יסודי אבן כלדון</t>
  </si>
  <si>
    <t>בי"ס עומר בן אלכטאב</t>
  </si>
  <si>
    <t>בי"ס יסודי אלכנסא</t>
  </si>
  <si>
    <t>חטה"ב ואדי נסור</t>
  </si>
  <si>
    <t>אחוז כשירים</t>
  </si>
  <si>
    <t>רכוז</t>
  </si>
  <si>
    <t>בוחרים</t>
  </si>
  <si>
    <t>מצביעים כולל</t>
  </si>
  <si>
    <t>סופי</t>
  </si>
  <si>
    <t>ביה"ס יסודי קחאווש</t>
  </si>
  <si>
    <t>מועדונית משפחתית</t>
  </si>
  <si>
    <t>מועדון לקשיש - אלג'ברין ומחאמד</t>
  </si>
  <si>
    <t>בי"ס ממלכתי עין ג'ראר-אלחווה</t>
  </si>
  <si>
    <t>מועדון פיס</t>
  </si>
  <si>
    <t>מתנ"ס שכונת אכבריה</t>
  </si>
  <si>
    <t>לשכת הרווחה</t>
  </si>
  <si>
    <t>אשכול פייס</t>
  </si>
  <si>
    <t>א</t>
  </si>
  <si>
    <t>הז</t>
  </si>
  <si>
    <t>י</t>
  </si>
  <si>
    <t>מ</t>
  </si>
  <si>
    <t>ץ</t>
  </si>
  <si>
    <t xml:space="preserve">רגא </t>
  </si>
  <si>
    <t>יוסף</t>
  </si>
  <si>
    <t>ךי</t>
  </si>
  <si>
    <t>מספר מנדטים</t>
  </si>
  <si>
    <t>מכסה</t>
  </si>
  <si>
    <t>משתתפים בחלוקה=1</t>
  </si>
  <si>
    <t>מודד</t>
  </si>
  <si>
    <t>מנדטים לפני עודפים</t>
  </si>
  <si>
    <t>עודפים</t>
  </si>
  <si>
    <t>נכים</t>
  </si>
  <si>
    <t>פסולים</t>
  </si>
  <si>
    <t>אחוז הצבעה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</si>
</sst>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sz val="11"/>
      <color rgb="FFFF0000"/>
      <name val="Arial"/>
      <family val="2"/>
      <charset val="177"/>
      <scheme val="minor"/>
    </font>
    <font>
      <sz val="22"/>
      <color theme="1"/>
      <name val="Arial"/>
      <family val="2"/>
      <charset val="177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0" fontId="0" fillId="4" borderId="2" xfId="0" applyNumberFormat="1" applyFill="1" applyBorder="1"/>
    <xf numFmtId="10" fontId="0" fillId="4" borderId="0" xfId="0" applyNumberFormat="1" applyFill="1"/>
    <xf numFmtId="0" fontId="1" fillId="2" borderId="0" xfId="0" applyFont="1" applyFill="1"/>
    <xf numFmtId="10" fontId="0" fillId="2" borderId="0" xfId="0" applyNumberFormat="1" applyFill="1"/>
    <xf numFmtId="0" fontId="1" fillId="2" borderId="4" xfId="0" applyFont="1" applyFill="1" applyBorder="1" applyProtection="1"/>
    <xf numFmtId="49" fontId="0" fillId="7" borderId="30" xfId="0" applyNumberFormat="1" applyFill="1" applyBorder="1" applyAlignment="1" applyProtection="1">
      <alignment horizontal="right" wrapText="1"/>
    </xf>
    <xf numFmtId="10" fontId="0" fillId="7" borderId="29" xfId="0" applyNumberFormat="1" applyFill="1" applyBorder="1" applyAlignment="1" applyProtection="1">
      <alignment horizontal="right" wrapText="1"/>
    </xf>
    <xf numFmtId="0" fontId="1" fillId="2" borderId="16" xfId="0" applyFont="1" applyFill="1" applyBorder="1" applyProtection="1"/>
    <xf numFmtId="10" fontId="1" fillId="2" borderId="17" xfId="0" applyNumberFormat="1" applyFont="1" applyFill="1" applyBorder="1" applyProtection="1"/>
    <xf numFmtId="0" fontId="1" fillId="2" borderId="13" xfId="0" applyFont="1" applyFill="1" applyBorder="1" applyProtection="1"/>
    <xf numFmtId="10" fontId="1" fillId="2" borderId="2" xfId="0" applyNumberFormat="1" applyFont="1" applyFill="1" applyBorder="1" applyProtection="1"/>
    <xf numFmtId="0" fontId="1" fillId="2" borderId="2" xfId="0" applyFont="1" applyFill="1" applyBorder="1" applyProtection="1"/>
    <xf numFmtId="10" fontId="1" fillId="2" borderId="4" xfId="0" applyNumberFormat="1" applyFont="1" applyFill="1" applyBorder="1" applyProtection="1"/>
    <xf numFmtId="0" fontId="1" fillId="2" borderId="23" xfId="0" applyFont="1" applyFill="1" applyBorder="1" applyProtection="1"/>
    <xf numFmtId="0" fontId="1" fillId="2" borderId="21" xfId="0" applyFont="1" applyFill="1" applyBorder="1" applyProtection="1"/>
    <xf numFmtId="0" fontId="1" fillId="3" borderId="9" xfId="0" applyFont="1" applyFill="1" applyBorder="1" applyProtection="1"/>
    <xf numFmtId="10" fontId="1" fillId="3" borderId="8" xfId="0" applyNumberFormat="1" applyFont="1" applyFill="1" applyBorder="1" applyProtection="1"/>
    <xf numFmtId="0" fontId="1" fillId="3" borderId="16" xfId="0" applyFont="1" applyFill="1" applyBorder="1" applyProtection="1"/>
    <xf numFmtId="10" fontId="1" fillId="3" borderId="17" xfId="0" applyNumberFormat="1" applyFont="1" applyFill="1" applyBorder="1" applyProtection="1"/>
    <xf numFmtId="0" fontId="1" fillId="3" borderId="13" xfId="0" applyFont="1" applyFill="1" applyBorder="1" applyProtection="1"/>
    <xf numFmtId="165" fontId="0" fillId="2" borderId="4" xfId="0" applyNumberFormat="1" applyFill="1" applyBorder="1" applyProtection="1"/>
    <xf numFmtId="164" fontId="2" fillId="0" borderId="0" xfId="0" applyNumberFormat="1" applyFont="1" applyFill="1" applyProtection="1"/>
    <xf numFmtId="49" fontId="2" fillId="0" borderId="0" xfId="0" applyNumberFormat="1" applyFont="1" applyFill="1" applyAlignment="1" applyProtection="1">
      <alignment horizontal="right" readingOrder="2"/>
    </xf>
    <xf numFmtId="3" fontId="0" fillId="0" borderId="0" xfId="0" applyNumberFormat="1" applyFill="1" applyProtection="1"/>
    <xf numFmtId="10" fontId="2" fillId="0" borderId="0" xfId="0" applyNumberFormat="1" applyFont="1" applyFill="1" applyAlignment="1" applyProtection="1">
      <alignment horizontal="right" readingOrder="2"/>
    </xf>
    <xf numFmtId="1" fontId="0" fillId="6" borderId="3" xfId="0" applyNumberFormat="1" applyFill="1" applyBorder="1" applyProtection="1"/>
    <xf numFmtId="10" fontId="0" fillId="4" borderId="1" xfId="0" applyNumberFormat="1" applyFill="1" applyBorder="1" applyProtection="1"/>
    <xf numFmtId="0" fontId="0" fillId="6" borderId="3" xfId="0" applyFill="1" applyBorder="1" applyProtection="1"/>
    <xf numFmtId="0" fontId="0" fillId="6" borderId="13" xfId="0" applyFill="1" applyBorder="1" applyProtection="1"/>
    <xf numFmtId="10" fontId="0" fillId="4" borderId="2" xfId="0" applyNumberFormat="1" applyFill="1" applyBorder="1" applyProtection="1"/>
    <xf numFmtId="0" fontId="0" fillId="6" borderId="2" xfId="0" applyFill="1" applyBorder="1" applyProtection="1"/>
    <xf numFmtId="10" fontId="0" fillId="4" borderId="4" xfId="0" applyNumberFormat="1" applyFill="1" applyBorder="1" applyProtection="1"/>
    <xf numFmtId="0" fontId="0" fillId="6" borderId="24" xfId="0" applyFill="1" applyBorder="1" applyProtection="1"/>
    <xf numFmtId="1" fontId="0" fillId="2" borderId="21" xfId="0" applyNumberFormat="1" applyFill="1" applyBorder="1" applyProtection="1"/>
    <xf numFmtId="0" fontId="0" fillId="5" borderId="16" xfId="0" applyFill="1" applyBorder="1" applyProtection="1"/>
    <xf numFmtId="10" fontId="0" fillId="4" borderId="27" xfId="0" applyNumberFormat="1" applyFill="1" applyBorder="1" applyProtection="1"/>
    <xf numFmtId="0" fontId="0" fillId="5" borderId="3" xfId="0" applyFill="1" applyBorder="1" applyProtection="1"/>
    <xf numFmtId="1" fontId="0" fillId="3" borderId="21" xfId="0" applyNumberFormat="1" applyFill="1" applyBorder="1" applyProtection="1"/>
    <xf numFmtId="49" fontId="0" fillId="0" borderId="0" xfId="0" applyNumberFormat="1" applyFill="1" applyAlignment="1" applyProtection="1">
      <alignment horizontal="right" readingOrder="2"/>
    </xf>
    <xf numFmtId="49" fontId="3" fillId="0" borderId="0" xfId="0" applyNumberFormat="1" applyFont="1" applyFill="1" applyAlignment="1" applyProtection="1">
      <alignment horizontal="right" readingOrder="2"/>
    </xf>
    <xf numFmtId="164" fontId="0" fillId="0" borderId="0" xfId="0" applyNumberFormat="1" applyFill="1" applyProtection="1"/>
    <xf numFmtId="1" fontId="0" fillId="0" borderId="0" xfId="0" applyNumberFormat="1" applyFill="1" applyProtection="1"/>
    <xf numFmtId="10" fontId="0" fillId="0" borderId="0" xfId="0" applyNumberFormat="1" applyFill="1" applyAlignment="1" applyProtection="1">
      <alignment horizontal="right" readingOrder="2"/>
    </xf>
    <xf numFmtId="165" fontId="0" fillId="2" borderId="8" xfId="0" applyNumberFormat="1" applyFill="1" applyBorder="1" applyProtection="1"/>
    <xf numFmtId="1" fontId="0" fillId="6" borderId="9" xfId="0" applyNumberFormat="1" applyFill="1" applyBorder="1" applyProtection="1"/>
    <xf numFmtId="0" fontId="0" fillId="6" borderId="9" xfId="0" applyFill="1" applyBorder="1" applyProtection="1"/>
    <xf numFmtId="0" fontId="0" fillId="6" borderId="10" xfId="0" applyFill="1" applyBorder="1" applyProtection="1"/>
    <xf numFmtId="0" fontId="0" fillId="6" borderId="6" xfId="0" applyFill="1" applyBorder="1" applyProtection="1"/>
    <xf numFmtId="0" fontId="0" fillId="6" borderId="25" xfId="0" applyFill="1" applyBorder="1" applyProtection="1"/>
    <xf numFmtId="1" fontId="0" fillId="2" borderId="22" xfId="0" applyNumberFormat="1" applyFill="1" applyBorder="1" applyProtection="1"/>
    <xf numFmtId="0" fontId="0" fillId="5" borderId="9" xfId="0" applyFill="1" applyBorder="1" applyProtection="1"/>
    <xf numFmtId="165" fontId="0" fillId="2" borderId="12" xfId="0" applyNumberFormat="1" applyFill="1" applyBorder="1" applyProtection="1"/>
    <xf numFmtId="0" fontId="0" fillId="6" borderId="18" xfId="0" applyFill="1" applyBorder="1" applyProtection="1"/>
    <xf numFmtId="10" fontId="0" fillId="4" borderId="19" xfId="0" applyNumberFormat="1" applyFill="1" applyBorder="1" applyProtection="1"/>
    <xf numFmtId="0" fontId="0" fillId="6" borderId="26" xfId="0" applyFill="1" applyBorder="1" applyProtection="1"/>
    <xf numFmtId="0" fontId="0" fillId="5" borderId="18" xfId="0" applyFill="1" applyBorder="1" applyProtection="1"/>
    <xf numFmtId="10" fontId="0" fillId="4" borderId="28" xfId="0" applyNumberFormat="1" applyFill="1" applyBorder="1" applyProtection="1"/>
    <xf numFmtId="0" fontId="1" fillId="2" borderId="7" xfId="0" applyFont="1" applyFill="1" applyBorder="1" applyProtection="1"/>
    <xf numFmtId="0" fontId="1" fillId="8" borderId="0" xfId="0" applyFont="1" applyFill="1" applyBorder="1" applyProtection="1"/>
    <xf numFmtId="1" fontId="1" fillId="8" borderId="0" xfId="0" applyNumberFormat="1" applyFont="1" applyFill="1" applyBorder="1" applyProtection="1"/>
    <xf numFmtId="10" fontId="1" fillId="8" borderId="0" xfId="0" applyNumberFormat="1" applyFont="1" applyFill="1" applyBorder="1" applyProtection="1"/>
    <xf numFmtId="1" fontId="1" fillId="6" borderId="14" xfId="0" applyNumberFormat="1" applyFont="1" applyFill="1" applyBorder="1" applyProtection="1"/>
    <xf numFmtId="10" fontId="1" fillId="4" borderId="15" xfId="0" applyNumberFormat="1" applyFont="1" applyFill="1" applyBorder="1" applyProtection="1"/>
    <xf numFmtId="1" fontId="1" fillId="6" borderId="15" xfId="0" applyNumberFormat="1" applyFont="1" applyFill="1" applyBorder="1" applyProtection="1"/>
    <xf numFmtId="10" fontId="0" fillId="4" borderId="20" xfId="0" applyNumberFormat="1" applyFill="1" applyBorder="1" applyProtection="1"/>
    <xf numFmtId="1" fontId="1" fillId="6" borderId="5" xfId="0" applyNumberFormat="1" applyFont="1" applyFill="1" applyBorder="1" applyProtection="1"/>
    <xf numFmtId="1" fontId="1" fillId="2" borderId="5" xfId="0" applyNumberFormat="1" applyFont="1" applyFill="1" applyBorder="1" applyProtection="1"/>
    <xf numFmtId="1" fontId="1" fillId="5" borderId="15" xfId="0" applyNumberFormat="1" applyFont="1" applyFill="1" applyBorder="1" applyProtection="1"/>
    <xf numFmtId="1" fontId="1" fillId="3" borderId="11" xfId="0" applyNumberFormat="1" applyFont="1" applyFill="1" applyBorder="1" applyProtection="1"/>
    <xf numFmtId="0" fontId="0" fillId="2" borderId="0" xfId="0" applyFill="1" applyProtection="1"/>
    <xf numFmtId="1" fontId="0" fillId="2" borderId="0" xfId="0" applyNumberFormat="1" applyFill="1" applyProtection="1"/>
    <xf numFmtId="0" fontId="0" fillId="2" borderId="31" xfId="0" applyFill="1" applyBorder="1" applyProtection="1"/>
    <xf numFmtId="10" fontId="0" fillId="4" borderId="31" xfId="0" applyNumberFormat="1" applyFill="1" applyBorder="1" applyProtection="1"/>
    <xf numFmtId="0" fontId="0" fillId="4" borderId="31" xfId="0" applyFill="1" applyBorder="1" applyProtection="1"/>
    <xf numFmtId="1" fontId="0" fillId="10" borderId="0" xfId="0" applyNumberFormat="1" applyFill="1" applyProtection="1"/>
    <xf numFmtId="0" fontId="0" fillId="10" borderId="0" xfId="0" applyFill="1" applyProtection="1"/>
    <xf numFmtId="0" fontId="0" fillId="5" borderId="0" xfId="0" applyFill="1" applyProtection="1"/>
    <xf numFmtId="0" fontId="0" fillId="3" borderId="0" xfId="0" applyFill="1" applyProtection="1"/>
    <xf numFmtId="0" fontId="0" fillId="9" borderId="0" xfId="0" applyFill="1" applyProtection="1"/>
    <xf numFmtId="1" fontId="0" fillId="9" borderId="0" xfId="0" applyNumberFormat="1" applyFill="1" applyProtection="1"/>
    <xf numFmtId="0" fontId="0" fillId="9" borderId="31" xfId="0" applyFill="1" applyBorder="1" applyProtection="1"/>
    <xf numFmtId="10" fontId="0" fillId="9" borderId="31" xfId="0" applyNumberFormat="1" applyFill="1" applyBorder="1" applyProtection="1"/>
    <xf numFmtId="0" fontId="0" fillId="6" borderId="31" xfId="0" applyFill="1" applyBorder="1" applyProtection="1"/>
    <xf numFmtId="0" fontId="4" fillId="10" borderId="0" xfId="0" applyFont="1" applyFill="1" applyProtection="1"/>
    <xf numFmtId="0" fontId="4" fillId="10" borderId="0" xfId="0" applyFont="1" applyFill="1" applyBorder="1" applyProtection="1"/>
    <xf numFmtId="0" fontId="4" fillId="10" borderId="31" xfId="0" applyFont="1" applyFill="1" applyBorder="1" applyProtection="1"/>
    <xf numFmtId="10" fontId="4" fillId="10" borderId="31" xfId="0" applyNumberFormat="1" applyFont="1" applyFill="1" applyBorder="1" applyProtection="1"/>
    <xf numFmtId="10" fontId="4" fillId="10" borderId="6" xfId="0" applyNumberFormat="1" applyFont="1" applyFill="1" applyBorder="1" applyProtection="1"/>
    <xf numFmtId="10" fontId="0" fillId="2" borderId="0" xfId="0" applyNumberFormat="1" applyFill="1" applyProtection="1"/>
    <xf numFmtId="0" fontId="0" fillId="6" borderId="0" xfId="0" applyFill="1" applyProtection="1"/>
    <xf numFmtId="10" fontId="0" fillId="4" borderId="0" xfId="0" applyNumberFormat="1" applyFill="1" applyProtection="1"/>
    <xf numFmtId="0" fontId="0" fillId="4" borderId="0" xfId="0" applyFill="1" applyProtection="1"/>
    <xf numFmtId="49" fontId="0" fillId="7" borderId="29" xfId="0" applyNumberFormat="1" applyFill="1" applyBorder="1" applyAlignment="1" applyProtection="1">
      <alignment horizontal="right" wrapText="1"/>
    </xf>
  </cellXfs>
  <cellStyles count="1">
    <cellStyle name="Normal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59"/>
  <sheetViews>
    <sheetView rightToLeft="1" tabSelected="1" workbookViewId="0">
      <pane xSplit="1" ySplit="1" topLeftCell="B39" activePane="bottomRight" state="frozen"/>
      <selection pane="topRight" activeCell="B1" sqref="B1"/>
      <selection pane="bottomLeft" activeCell="A2" sqref="A2"/>
      <selection pane="bottomRight" activeCell="Y57" sqref="Y57"/>
    </sheetView>
  </sheetViews>
  <sheetFormatPr defaultRowHeight="14.25" x14ac:dyDescent="0.2"/>
  <cols>
    <col min="1" max="1" width="5.625" style="1" bestFit="1" customWidth="1"/>
    <col min="2" max="2" width="3.625" style="1" customWidth="1"/>
    <col min="3" max="3" width="12.125" style="1" customWidth="1"/>
    <col min="4" max="5" width="6.625" style="1" customWidth="1"/>
    <col min="6" max="6" width="9.375" style="9" customWidth="1"/>
    <col min="7" max="7" width="5.75" style="5" customWidth="1"/>
    <col min="8" max="8" width="7.125" style="7" customWidth="1"/>
    <col min="9" max="9" width="5.25" style="5" customWidth="1"/>
    <col min="10" max="10" width="8" style="3" customWidth="1"/>
    <col min="11" max="11" width="5.875" style="5" customWidth="1"/>
    <col min="12" max="12" width="7.25" style="3" customWidth="1"/>
    <col min="13" max="13" width="7.375" style="5" customWidth="1"/>
    <col min="14" max="14" width="7.375" style="6" customWidth="1"/>
    <col min="15" max="15" width="7.375" style="5" customWidth="1"/>
    <col min="16" max="16" width="7.375" style="6" customWidth="1"/>
    <col min="17" max="17" width="7.375" style="5" customWidth="1"/>
    <col min="18" max="18" width="7.375" style="6" customWidth="1"/>
    <col min="19" max="19" width="7" style="5" customWidth="1"/>
    <col min="20" max="20" width="7" style="6" customWidth="1"/>
    <col min="21" max="21" width="7" style="5" customWidth="1"/>
    <col min="22" max="22" width="7" style="6" customWidth="1"/>
    <col min="23" max="23" width="9" style="5"/>
    <col min="24" max="24" width="9" style="6"/>
    <col min="25" max="25" width="9" style="1"/>
    <col min="26" max="26" width="9" style="4"/>
    <col min="27" max="27" width="9" style="6"/>
    <col min="28" max="28" width="9" style="4"/>
    <col min="29" max="29" width="9" style="6"/>
    <col min="30" max="30" width="9" style="4"/>
    <col min="31" max="31" width="9" style="6"/>
    <col min="32" max="32" width="9" style="2"/>
  </cols>
  <sheetData>
    <row r="1" spans="1:55" s="8" customFormat="1" ht="30.75" thickTop="1" thickBot="1" x14ac:dyDescent="0.3">
      <c r="A1" s="10" t="s">
        <v>0</v>
      </c>
      <c r="B1" s="11" t="s">
        <v>23</v>
      </c>
      <c r="C1" s="11" t="s">
        <v>7</v>
      </c>
      <c r="D1" s="11" t="s">
        <v>24</v>
      </c>
      <c r="E1" s="98" t="s">
        <v>50</v>
      </c>
      <c r="F1" s="12" t="s">
        <v>22</v>
      </c>
      <c r="G1" s="13" t="s">
        <v>35</v>
      </c>
      <c r="H1" s="14" t="s">
        <v>6</v>
      </c>
      <c r="I1" s="13" t="s">
        <v>36</v>
      </c>
      <c r="J1" s="14" t="s">
        <v>6</v>
      </c>
      <c r="K1" s="13" t="s">
        <v>1</v>
      </c>
      <c r="L1" s="14" t="s">
        <v>6</v>
      </c>
      <c r="M1" s="13" t="s">
        <v>37</v>
      </c>
      <c r="N1" s="14" t="s">
        <v>6</v>
      </c>
      <c r="O1" s="13" t="s">
        <v>42</v>
      </c>
      <c r="P1" s="14" t="s">
        <v>6</v>
      </c>
      <c r="Q1" s="15" t="s">
        <v>38</v>
      </c>
      <c r="R1" s="16" t="s">
        <v>6</v>
      </c>
      <c r="S1" s="17" t="s">
        <v>2</v>
      </c>
      <c r="T1" s="18" t="s">
        <v>6</v>
      </c>
      <c r="U1" s="13" t="s">
        <v>39</v>
      </c>
      <c r="V1" s="14" t="s">
        <v>6</v>
      </c>
      <c r="W1" s="19" t="s">
        <v>3</v>
      </c>
      <c r="X1" s="14" t="s">
        <v>6</v>
      </c>
      <c r="Y1" s="20" t="s">
        <v>5</v>
      </c>
      <c r="Z1" s="21" t="s">
        <v>4</v>
      </c>
      <c r="AA1" s="22" t="s">
        <v>6</v>
      </c>
      <c r="AB1" s="23" t="s">
        <v>40</v>
      </c>
      <c r="AC1" s="24" t="s">
        <v>6</v>
      </c>
      <c r="AD1" s="23" t="s">
        <v>41</v>
      </c>
      <c r="AE1" s="24" t="s">
        <v>6</v>
      </c>
      <c r="AF1" s="25" t="s">
        <v>5</v>
      </c>
      <c r="BB1" s="8" t="s">
        <v>43</v>
      </c>
      <c r="BC1" s="8">
        <v>17</v>
      </c>
    </row>
    <row r="2" spans="1:55" ht="15.75" thickTop="1" thickBot="1" x14ac:dyDescent="0.25">
      <c r="A2" s="26">
        <v>1</v>
      </c>
      <c r="B2" s="27">
        <v>1</v>
      </c>
      <c r="C2" s="28" t="s">
        <v>8</v>
      </c>
      <c r="D2" s="29">
        <v>612</v>
      </c>
      <c r="E2" s="29">
        <v>10</v>
      </c>
      <c r="F2" s="30">
        <f t="shared" ref="F2:F34" si="0">Y2/D2</f>
        <v>0.5490196078431373</v>
      </c>
      <c r="G2" s="31">
        <v>27</v>
      </c>
      <c r="H2" s="32">
        <f t="shared" ref="H2:H29" si="1">G2/$Y2</f>
        <v>8.0357142857142863E-2</v>
      </c>
      <c r="I2" s="33">
        <v>9</v>
      </c>
      <c r="J2" s="32">
        <f t="shared" ref="J2:J29" si="2">I2/$Y2</f>
        <v>2.6785714285714284E-2</v>
      </c>
      <c r="K2" s="33">
        <v>2</v>
      </c>
      <c r="L2" s="32">
        <f t="shared" ref="L2:L29" si="3">K2/$Y2</f>
        <v>5.9523809523809521E-3</v>
      </c>
      <c r="M2" s="33">
        <v>1</v>
      </c>
      <c r="N2" s="32">
        <f t="shared" ref="N2:N29" si="4">M2/$Y2</f>
        <v>2.976190476190476E-3</v>
      </c>
      <c r="O2" s="33">
        <v>6</v>
      </c>
      <c r="P2" s="32">
        <f t="shared" ref="P2:P29" si="5">O2/$Y2</f>
        <v>1.7857142857142856E-2</v>
      </c>
      <c r="Q2" s="34">
        <v>236</v>
      </c>
      <c r="R2" s="35">
        <f t="shared" ref="R2:R29" si="6">Q2/$Y2</f>
        <v>0.70238095238095233</v>
      </c>
      <c r="S2" s="36">
        <v>13</v>
      </c>
      <c r="T2" s="37">
        <f t="shared" ref="T2:T29" si="7">S2/$Y2</f>
        <v>3.8690476190476192E-2</v>
      </c>
      <c r="U2" s="33">
        <v>0</v>
      </c>
      <c r="V2" s="32">
        <f t="shared" ref="V2:V29" si="8">U2/$Y2</f>
        <v>0</v>
      </c>
      <c r="W2" s="38">
        <v>42</v>
      </c>
      <c r="X2" s="32">
        <f t="shared" ref="X2:X29" si="9">W2/$Y2</f>
        <v>0.125</v>
      </c>
      <c r="Y2" s="39">
        <f t="shared" ref="Y2:Y29" si="10">SUM(G2+I2+K2+M2+O2+Q2+S2+U2+W2)</f>
        <v>336</v>
      </c>
      <c r="Z2" s="40">
        <v>271</v>
      </c>
      <c r="AA2" s="41">
        <f t="shared" ref="AA2:AA29" si="11">Z2/$AF2</f>
        <v>0.80895522388059704</v>
      </c>
      <c r="AB2" s="42">
        <v>23</v>
      </c>
      <c r="AC2" s="32">
        <f t="shared" ref="AC2:AC29" si="12">AB2/$AF2</f>
        <v>6.8656716417910449E-2</v>
      </c>
      <c r="AD2" s="42">
        <v>41</v>
      </c>
      <c r="AE2" s="32">
        <f t="shared" ref="AE2:AE29" si="13">AD2/$AF2</f>
        <v>0.12238805970149254</v>
      </c>
      <c r="AF2" s="43">
        <f t="shared" ref="AF2:AF29" si="14">Z2+AB2+AD2</f>
        <v>335</v>
      </c>
    </row>
    <row r="3" spans="1:55" ht="15.75" thickTop="1" thickBot="1" x14ac:dyDescent="0.25">
      <c r="A3" s="26">
        <v>2</v>
      </c>
      <c r="B3" s="27">
        <v>1</v>
      </c>
      <c r="C3" s="28" t="s">
        <v>8</v>
      </c>
      <c r="D3" s="29">
        <v>665</v>
      </c>
      <c r="E3" s="29">
        <v>26</v>
      </c>
      <c r="F3" s="30">
        <f t="shared" si="0"/>
        <v>0.60601503759398501</v>
      </c>
      <c r="G3" s="31">
        <v>50</v>
      </c>
      <c r="H3" s="32">
        <f t="shared" si="1"/>
        <v>0.12406947890818859</v>
      </c>
      <c r="I3" s="33">
        <v>9</v>
      </c>
      <c r="J3" s="32">
        <f t="shared" si="2"/>
        <v>2.2332506203473945E-2</v>
      </c>
      <c r="K3" s="33">
        <v>3</v>
      </c>
      <c r="L3" s="32">
        <f t="shared" si="3"/>
        <v>7.4441687344913151E-3</v>
      </c>
      <c r="M3" s="33">
        <v>0</v>
      </c>
      <c r="N3" s="32">
        <f t="shared" si="4"/>
        <v>0</v>
      </c>
      <c r="O3" s="33">
        <v>15</v>
      </c>
      <c r="P3" s="32">
        <f t="shared" si="5"/>
        <v>3.7220843672456573E-2</v>
      </c>
      <c r="Q3" s="34">
        <v>237</v>
      </c>
      <c r="R3" s="35">
        <f t="shared" si="6"/>
        <v>0.58808933002481389</v>
      </c>
      <c r="S3" s="36">
        <v>21</v>
      </c>
      <c r="T3" s="37">
        <f t="shared" si="7"/>
        <v>5.2109181141439205E-2</v>
      </c>
      <c r="U3" s="33">
        <v>0</v>
      </c>
      <c r="V3" s="32">
        <f t="shared" si="8"/>
        <v>0</v>
      </c>
      <c r="W3" s="38">
        <v>68</v>
      </c>
      <c r="X3" s="32">
        <f t="shared" si="9"/>
        <v>0.16873449131513649</v>
      </c>
      <c r="Y3" s="39">
        <f t="shared" si="10"/>
        <v>403</v>
      </c>
      <c r="Z3" s="40">
        <v>312</v>
      </c>
      <c r="AA3" s="41">
        <f t="shared" si="11"/>
        <v>0.75</v>
      </c>
      <c r="AB3" s="42">
        <v>37</v>
      </c>
      <c r="AC3" s="32">
        <f t="shared" si="12"/>
        <v>8.8942307692307696E-2</v>
      </c>
      <c r="AD3" s="42">
        <v>67</v>
      </c>
      <c r="AE3" s="32">
        <f t="shared" si="13"/>
        <v>0.16105769230769232</v>
      </c>
      <c r="AF3" s="43">
        <f t="shared" si="14"/>
        <v>416</v>
      </c>
    </row>
    <row r="4" spans="1:55" ht="15.75" thickTop="1" thickBot="1" x14ac:dyDescent="0.25">
      <c r="A4" s="26">
        <v>3</v>
      </c>
      <c r="B4" s="27">
        <v>3</v>
      </c>
      <c r="C4" s="28" t="s">
        <v>9</v>
      </c>
      <c r="D4" s="29">
        <v>666</v>
      </c>
      <c r="E4" s="29">
        <v>16</v>
      </c>
      <c r="F4" s="30">
        <f t="shared" si="0"/>
        <v>0.71771771771771775</v>
      </c>
      <c r="G4" s="31">
        <v>27</v>
      </c>
      <c r="H4" s="32">
        <f t="shared" si="1"/>
        <v>5.6485355648535567E-2</v>
      </c>
      <c r="I4" s="33">
        <v>9</v>
      </c>
      <c r="J4" s="32">
        <f t="shared" si="2"/>
        <v>1.8828451882845189E-2</v>
      </c>
      <c r="K4" s="33">
        <v>4</v>
      </c>
      <c r="L4" s="32">
        <f t="shared" si="3"/>
        <v>8.368200836820083E-3</v>
      </c>
      <c r="M4" s="33">
        <v>0</v>
      </c>
      <c r="N4" s="32">
        <f t="shared" si="4"/>
        <v>0</v>
      </c>
      <c r="O4" s="33">
        <v>6</v>
      </c>
      <c r="P4" s="32">
        <f t="shared" si="5"/>
        <v>1.2552301255230125E-2</v>
      </c>
      <c r="Q4" s="34">
        <v>416</v>
      </c>
      <c r="R4" s="35">
        <f t="shared" si="6"/>
        <v>0.87029288702928875</v>
      </c>
      <c r="S4" s="36">
        <v>3</v>
      </c>
      <c r="T4" s="37">
        <f t="shared" si="7"/>
        <v>6.2761506276150627E-3</v>
      </c>
      <c r="U4" s="33">
        <v>0</v>
      </c>
      <c r="V4" s="32">
        <f t="shared" si="8"/>
        <v>0</v>
      </c>
      <c r="W4" s="38">
        <v>13</v>
      </c>
      <c r="X4" s="32">
        <f t="shared" si="9"/>
        <v>2.7196652719665274E-2</v>
      </c>
      <c r="Y4" s="39">
        <f t="shared" si="10"/>
        <v>478</v>
      </c>
      <c r="Z4" s="40">
        <v>452</v>
      </c>
      <c r="AA4" s="41">
        <f t="shared" si="11"/>
        <v>0.94363256784968685</v>
      </c>
      <c r="AB4" s="42">
        <v>13</v>
      </c>
      <c r="AC4" s="32">
        <f t="shared" si="12"/>
        <v>2.7139874739039668E-2</v>
      </c>
      <c r="AD4" s="42">
        <v>14</v>
      </c>
      <c r="AE4" s="32">
        <f t="shared" si="13"/>
        <v>2.9227557411273485E-2</v>
      </c>
      <c r="AF4" s="43">
        <f t="shared" si="14"/>
        <v>479</v>
      </c>
    </row>
    <row r="5" spans="1:55" ht="15.75" thickTop="1" thickBot="1" x14ac:dyDescent="0.25">
      <c r="A5" s="26">
        <v>4</v>
      </c>
      <c r="B5" s="27">
        <v>19</v>
      </c>
      <c r="C5" s="44" t="s">
        <v>10</v>
      </c>
      <c r="D5" s="29">
        <v>461</v>
      </c>
      <c r="E5" s="29">
        <v>7</v>
      </c>
      <c r="F5" s="30">
        <f t="shared" si="0"/>
        <v>0.79175704989154017</v>
      </c>
      <c r="G5" s="31">
        <v>20</v>
      </c>
      <c r="H5" s="32">
        <f t="shared" si="1"/>
        <v>5.4794520547945202E-2</v>
      </c>
      <c r="I5" s="33">
        <v>8</v>
      </c>
      <c r="J5" s="32">
        <f t="shared" si="2"/>
        <v>2.1917808219178082E-2</v>
      </c>
      <c r="K5" s="33">
        <v>3</v>
      </c>
      <c r="L5" s="32">
        <f t="shared" si="3"/>
        <v>8.21917808219178E-3</v>
      </c>
      <c r="M5" s="33">
        <v>0</v>
      </c>
      <c r="N5" s="32">
        <f t="shared" si="4"/>
        <v>0</v>
      </c>
      <c r="O5" s="33">
        <v>2</v>
      </c>
      <c r="P5" s="32">
        <f t="shared" si="5"/>
        <v>5.4794520547945206E-3</v>
      </c>
      <c r="Q5" s="34">
        <v>297</v>
      </c>
      <c r="R5" s="35">
        <f t="shared" si="6"/>
        <v>0.81369863013698629</v>
      </c>
      <c r="S5" s="36">
        <v>6</v>
      </c>
      <c r="T5" s="37">
        <f t="shared" si="7"/>
        <v>1.643835616438356E-2</v>
      </c>
      <c r="U5" s="33">
        <v>0</v>
      </c>
      <c r="V5" s="32">
        <f t="shared" si="8"/>
        <v>0</v>
      </c>
      <c r="W5" s="38">
        <v>29</v>
      </c>
      <c r="X5" s="32">
        <f t="shared" si="9"/>
        <v>7.9452054794520555E-2</v>
      </c>
      <c r="Y5" s="39">
        <f t="shared" si="10"/>
        <v>365</v>
      </c>
      <c r="Z5" s="40">
        <v>316</v>
      </c>
      <c r="AA5" s="41">
        <f t="shared" si="11"/>
        <v>0.8753462603878116</v>
      </c>
      <c r="AB5" s="42">
        <v>18</v>
      </c>
      <c r="AC5" s="32">
        <f t="shared" si="12"/>
        <v>4.9861495844875349E-2</v>
      </c>
      <c r="AD5" s="42">
        <v>27</v>
      </c>
      <c r="AE5" s="32">
        <f t="shared" si="13"/>
        <v>7.4792243767313013E-2</v>
      </c>
      <c r="AF5" s="43">
        <f t="shared" si="14"/>
        <v>361</v>
      </c>
    </row>
    <row r="6" spans="1:55" ht="15.75" thickTop="1" thickBot="1" x14ac:dyDescent="0.25">
      <c r="A6" s="26">
        <v>5</v>
      </c>
      <c r="B6" s="27">
        <v>4</v>
      </c>
      <c r="C6" s="44" t="s">
        <v>11</v>
      </c>
      <c r="D6" s="29">
        <v>748</v>
      </c>
      <c r="E6" s="29">
        <v>15</v>
      </c>
      <c r="F6" s="30">
        <f t="shared" si="0"/>
        <v>0.66844919786096257</v>
      </c>
      <c r="G6" s="31">
        <v>91</v>
      </c>
      <c r="H6" s="32">
        <f t="shared" si="1"/>
        <v>0.182</v>
      </c>
      <c r="I6" s="33">
        <v>4</v>
      </c>
      <c r="J6" s="32">
        <f t="shared" si="2"/>
        <v>8.0000000000000002E-3</v>
      </c>
      <c r="K6" s="33">
        <v>4</v>
      </c>
      <c r="L6" s="32">
        <f t="shared" si="3"/>
        <v>8.0000000000000002E-3</v>
      </c>
      <c r="M6" s="33">
        <v>1</v>
      </c>
      <c r="N6" s="32">
        <f t="shared" si="4"/>
        <v>2E-3</v>
      </c>
      <c r="O6" s="33">
        <v>8</v>
      </c>
      <c r="P6" s="32">
        <f t="shared" si="5"/>
        <v>1.6E-2</v>
      </c>
      <c r="Q6" s="34">
        <v>208</v>
      </c>
      <c r="R6" s="35">
        <f t="shared" si="6"/>
        <v>0.41599999999999998</v>
      </c>
      <c r="S6" s="36">
        <v>7</v>
      </c>
      <c r="T6" s="37">
        <f t="shared" si="7"/>
        <v>1.4E-2</v>
      </c>
      <c r="U6" s="33">
        <v>0</v>
      </c>
      <c r="V6" s="32">
        <f t="shared" si="8"/>
        <v>0</v>
      </c>
      <c r="W6" s="38">
        <v>177</v>
      </c>
      <c r="X6" s="32">
        <f t="shared" si="9"/>
        <v>0.35399999999999998</v>
      </c>
      <c r="Y6" s="39">
        <f t="shared" si="10"/>
        <v>500</v>
      </c>
      <c r="Z6" s="40">
        <v>286</v>
      </c>
      <c r="AA6" s="41">
        <f t="shared" si="11"/>
        <v>0.59213250517598348</v>
      </c>
      <c r="AB6" s="42">
        <v>52</v>
      </c>
      <c r="AC6" s="32">
        <f t="shared" si="12"/>
        <v>0.10766045548654245</v>
      </c>
      <c r="AD6" s="42">
        <v>145</v>
      </c>
      <c r="AE6" s="32">
        <f t="shared" si="13"/>
        <v>0.30020703933747411</v>
      </c>
      <c r="AF6" s="43">
        <f t="shared" si="14"/>
        <v>483</v>
      </c>
    </row>
    <row r="7" spans="1:55" ht="15.75" thickTop="1" thickBot="1" x14ac:dyDescent="0.25">
      <c r="A7" s="26">
        <v>6.1</v>
      </c>
      <c r="B7" s="27">
        <v>5</v>
      </c>
      <c r="C7" s="44" t="s">
        <v>12</v>
      </c>
      <c r="D7" s="29">
        <v>454</v>
      </c>
      <c r="E7" s="29">
        <v>11</v>
      </c>
      <c r="F7" s="30">
        <f t="shared" si="0"/>
        <v>0.6409691629955947</v>
      </c>
      <c r="G7" s="31">
        <v>24</v>
      </c>
      <c r="H7" s="32">
        <f t="shared" si="1"/>
        <v>8.247422680412371E-2</v>
      </c>
      <c r="I7" s="33">
        <v>34</v>
      </c>
      <c r="J7" s="32">
        <f t="shared" si="2"/>
        <v>0.11683848797250859</v>
      </c>
      <c r="K7" s="33">
        <v>5</v>
      </c>
      <c r="L7" s="32">
        <f t="shared" si="3"/>
        <v>1.7182130584192441E-2</v>
      </c>
      <c r="M7" s="33">
        <v>2</v>
      </c>
      <c r="N7" s="32">
        <f t="shared" si="4"/>
        <v>6.8728522336769758E-3</v>
      </c>
      <c r="O7" s="33">
        <v>6</v>
      </c>
      <c r="P7" s="32">
        <f t="shared" si="5"/>
        <v>2.0618556701030927E-2</v>
      </c>
      <c r="Q7" s="34">
        <v>178</v>
      </c>
      <c r="R7" s="35">
        <f t="shared" si="6"/>
        <v>0.61168384879725091</v>
      </c>
      <c r="S7" s="36">
        <v>18</v>
      </c>
      <c r="T7" s="37">
        <f t="shared" si="7"/>
        <v>6.1855670103092786E-2</v>
      </c>
      <c r="U7" s="33">
        <v>1</v>
      </c>
      <c r="V7" s="32">
        <f t="shared" si="8"/>
        <v>3.4364261168384879E-3</v>
      </c>
      <c r="W7" s="38">
        <v>23</v>
      </c>
      <c r="X7" s="32">
        <f t="shared" si="9"/>
        <v>7.903780068728522E-2</v>
      </c>
      <c r="Y7" s="39">
        <f t="shared" si="10"/>
        <v>291</v>
      </c>
      <c r="Z7" s="40">
        <v>220</v>
      </c>
      <c r="AA7" s="41">
        <f t="shared" si="11"/>
        <v>0.75601374570446733</v>
      </c>
      <c r="AB7" s="42">
        <v>16</v>
      </c>
      <c r="AC7" s="32">
        <f t="shared" si="12"/>
        <v>5.4982817869415807E-2</v>
      </c>
      <c r="AD7" s="42">
        <v>55</v>
      </c>
      <c r="AE7" s="32">
        <f t="shared" si="13"/>
        <v>0.18900343642611683</v>
      </c>
      <c r="AF7" s="43">
        <f t="shared" si="14"/>
        <v>291</v>
      </c>
    </row>
    <row r="8" spans="1:55" ht="15.75" thickTop="1" thickBot="1" x14ac:dyDescent="0.25">
      <c r="A8" s="26">
        <v>6.2</v>
      </c>
      <c r="B8" s="27">
        <v>5</v>
      </c>
      <c r="C8" s="44" t="s">
        <v>12</v>
      </c>
      <c r="D8" s="29">
        <v>367</v>
      </c>
      <c r="E8" s="29">
        <v>6</v>
      </c>
      <c r="F8" s="30">
        <f t="shared" si="0"/>
        <v>0.55313351498637597</v>
      </c>
      <c r="G8" s="31">
        <v>17</v>
      </c>
      <c r="H8" s="32">
        <f t="shared" si="1"/>
        <v>8.3743842364532015E-2</v>
      </c>
      <c r="I8" s="33">
        <v>24</v>
      </c>
      <c r="J8" s="32">
        <f t="shared" si="2"/>
        <v>0.11822660098522167</v>
      </c>
      <c r="K8" s="33">
        <v>1</v>
      </c>
      <c r="L8" s="32">
        <f t="shared" si="3"/>
        <v>4.9261083743842365E-3</v>
      </c>
      <c r="M8" s="33">
        <v>0</v>
      </c>
      <c r="N8" s="32">
        <f t="shared" si="4"/>
        <v>0</v>
      </c>
      <c r="O8" s="33">
        <v>13</v>
      </c>
      <c r="P8" s="32">
        <f t="shared" si="5"/>
        <v>6.4039408866995079E-2</v>
      </c>
      <c r="Q8" s="34">
        <v>93</v>
      </c>
      <c r="R8" s="35">
        <f t="shared" si="6"/>
        <v>0.45812807881773399</v>
      </c>
      <c r="S8" s="36">
        <v>48</v>
      </c>
      <c r="T8" s="37">
        <f t="shared" si="7"/>
        <v>0.23645320197044334</v>
      </c>
      <c r="U8" s="33">
        <v>0</v>
      </c>
      <c r="V8" s="32">
        <f t="shared" si="8"/>
        <v>0</v>
      </c>
      <c r="W8" s="38">
        <v>7</v>
      </c>
      <c r="X8" s="32">
        <f t="shared" si="9"/>
        <v>3.4482758620689655E-2</v>
      </c>
      <c r="Y8" s="39">
        <f t="shared" si="10"/>
        <v>203</v>
      </c>
      <c r="Z8" s="40">
        <v>110</v>
      </c>
      <c r="AA8" s="41">
        <f t="shared" si="11"/>
        <v>0.53658536585365857</v>
      </c>
      <c r="AB8" s="42">
        <v>14</v>
      </c>
      <c r="AC8" s="32">
        <f t="shared" si="12"/>
        <v>6.8292682926829273E-2</v>
      </c>
      <c r="AD8" s="42">
        <v>81</v>
      </c>
      <c r="AE8" s="32">
        <f t="shared" si="13"/>
        <v>0.39512195121951221</v>
      </c>
      <c r="AF8" s="43">
        <f t="shared" si="14"/>
        <v>205</v>
      </c>
    </row>
    <row r="9" spans="1:55" ht="15.75" thickTop="1" thickBot="1" x14ac:dyDescent="0.25">
      <c r="A9" s="26">
        <v>7</v>
      </c>
      <c r="B9" s="27">
        <v>27</v>
      </c>
      <c r="C9" s="44" t="s">
        <v>27</v>
      </c>
      <c r="D9" s="29">
        <v>735</v>
      </c>
      <c r="E9" s="29">
        <v>20</v>
      </c>
      <c r="F9" s="30">
        <f t="shared" si="0"/>
        <v>0.6707482993197279</v>
      </c>
      <c r="G9" s="31">
        <v>63</v>
      </c>
      <c r="H9" s="32">
        <f t="shared" si="1"/>
        <v>0.12778904665314403</v>
      </c>
      <c r="I9" s="33">
        <v>49</v>
      </c>
      <c r="J9" s="32">
        <f t="shared" si="2"/>
        <v>9.9391480730223122E-2</v>
      </c>
      <c r="K9" s="33">
        <v>2</v>
      </c>
      <c r="L9" s="32">
        <f t="shared" si="3"/>
        <v>4.0567951318458417E-3</v>
      </c>
      <c r="M9" s="33">
        <v>1</v>
      </c>
      <c r="N9" s="32">
        <f t="shared" si="4"/>
        <v>2.0283975659229209E-3</v>
      </c>
      <c r="O9" s="33">
        <v>16</v>
      </c>
      <c r="P9" s="32">
        <f t="shared" si="5"/>
        <v>3.2454361054766734E-2</v>
      </c>
      <c r="Q9" s="34">
        <v>218</v>
      </c>
      <c r="R9" s="35">
        <f t="shared" si="6"/>
        <v>0.44219066937119678</v>
      </c>
      <c r="S9" s="36">
        <v>91</v>
      </c>
      <c r="T9" s="37">
        <f t="shared" si="7"/>
        <v>0.18458417849898581</v>
      </c>
      <c r="U9" s="33">
        <v>1</v>
      </c>
      <c r="V9" s="32">
        <f t="shared" si="8"/>
        <v>2.0283975659229209E-3</v>
      </c>
      <c r="W9" s="38">
        <v>52</v>
      </c>
      <c r="X9" s="32">
        <f t="shared" si="9"/>
        <v>0.10547667342799188</v>
      </c>
      <c r="Y9" s="39">
        <f t="shared" si="10"/>
        <v>493</v>
      </c>
      <c r="Z9" s="40">
        <v>258</v>
      </c>
      <c r="AA9" s="41">
        <f t="shared" si="11"/>
        <v>0.52121212121212124</v>
      </c>
      <c r="AB9" s="42">
        <v>52</v>
      </c>
      <c r="AC9" s="32">
        <f t="shared" si="12"/>
        <v>0.10505050505050505</v>
      </c>
      <c r="AD9" s="42">
        <v>185</v>
      </c>
      <c r="AE9" s="32">
        <f t="shared" si="13"/>
        <v>0.37373737373737376</v>
      </c>
      <c r="AF9" s="43">
        <f t="shared" si="14"/>
        <v>495</v>
      </c>
    </row>
    <row r="10" spans="1:55" ht="15.75" thickTop="1" thickBot="1" x14ac:dyDescent="0.25">
      <c r="A10" s="26">
        <v>8</v>
      </c>
      <c r="B10" s="27">
        <v>1</v>
      </c>
      <c r="C10" s="44" t="s">
        <v>8</v>
      </c>
      <c r="D10" s="29">
        <v>554</v>
      </c>
      <c r="E10" s="29">
        <v>17</v>
      </c>
      <c r="F10" s="30">
        <f t="shared" si="0"/>
        <v>0.64259927797833938</v>
      </c>
      <c r="G10" s="31">
        <v>42</v>
      </c>
      <c r="H10" s="32">
        <f t="shared" si="1"/>
        <v>0.11797752808988764</v>
      </c>
      <c r="I10" s="33">
        <v>5</v>
      </c>
      <c r="J10" s="32">
        <f t="shared" si="2"/>
        <v>1.4044943820224719E-2</v>
      </c>
      <c r="K10" s="33">
        <v>5</v>
      </c>
      <c r="L10" s="32">
        <f t="shared" si="3"/>
        <v>1.4044943820224719E-2</v>
      </c>
      <c r="M10" s="33">
        <v>1</v>
      </c>
      <c r="N10" s="32">
        <f t="shared" si="4"/>
        <v>2.8089887640449437E-3</v>
      </c>
      <c r="O10" s="33">
        <v>26</v>
      </c>
      <c r="P10" s="32">
        <f t="shared" si="5"/>
        <v>7.3033707865168537E-2</v>
      </c>
      <c r="Q10" s="34">
        <v>197</v>
      </c>
      <c r="R10" s="35">
        <f t="shared" si="6"/>
        <v>0.5533707865168539</v>
      </c>
      <c r="S10" s="36">
        <v>26</v>
      </c>
      <c r="T10" s="37">
        <f t="shared" si="7"/>
        <v>7.3033707865168537E-2</v>
      </c>
      <c r="U10" s="33">
        <v>1</v>
      </c>
      <c r="V10" s="32">
        <f t="shared" si="8"/>
        <v>2.8089887640449437E-3</v>
      </c>
      <c r="W10" s="38">
        <v>53</v>
      </c>
      <c r="X10" s="32">
        <f t="shared" si="9"/>
        <v>0.14887640449438203</v>
      </c>
      <c r="Y10" s="39">
        <f t="shared" si="10"/>
        <v>356</v>
      </c>
      <c r="Z10" s="40">
        <v>231</v>
      </c>
      <c r="AA10" s="41">
        <f t="shared" si="11"/>
        <v>0.65439093484419264</v>
      </c>
      <c r="AB10" s="42">
        <v>34</v>
      </c>
      <c r="AC10" s="32">
        <f t="shared" si="12"/>
        <v>9.6317280453257784E-2</v>
      </c>
      <c r="AD10" s="42">
        <v>88</v>
      </c>
      <c r="AE10" s="32">
        <f t="shared" si="13"/>
        <v>0.24929178470254956</v>
      </c>
      <c r="AF10" s="43">
        <f t="shared" si="14"/>
        <v>353</v>
      </c>
    </row>
    <row r="11" spans="1:55" ht="15.75" thickTop="1" thickBot="1" x14ac:dyDescent="0.25">
      <c r="A11" s="26">
        <v>9</v>
      </c>
      <c r="B11" s="27">
        <v>7</v>
      </c>
      <c r="C11" s="44" t="s">
        <v>13</v>
      </c>
      <c r="D11" s="29">
        <v>557</v>
      </c>
      <c r="E11" s="29">
        <v>2</v>
      </c>
      <c r="F11" s="30">
        <f t="shared" si="0"/>
        <v>0.62477558348294437</v>
      </c>
      <c r="G11" s="31">
        <v>49</v>
      </c>
      <c r="H11" s="32">
        <f t="shared" si="1"/>
        <v>0.14080459770114942</v>
      </c>
      <c r="I11" s="33">
        <v>27</v>
      </c>
      <c r="J11" s="32">
        <f t="shared" si="2"/>
        <v>7.7586206896551727E-2</v>
      </c>
      <c r="K11" s="33">
        <v>0</v>
      </c>
      <c r="L11" s="32">
        <f t="shared" si="3"/>
        <v>0</v>
      </c>
      <c r="M11" s="33">
        <v>0</v>
      </c>
      <c r="N11" s="32">
        <f t="shared" si="4"/>
        <v>0</v>
      </c>
      <c r="O11" s="33">
        <v>44</v>
      </c>
      <c r="P11" s="32">
        <f t="shared" si="5"/>
        <v>0.12643678160919541</v>
      </c>
      <c r="Q11" s="34">
        <v>158</v>
      </c>
      <c r="R11" s="35">
        <f t="shared" si="6"/>
        <v>0.45402298850574713</v>
      </c>
      <c r="S11" s="36">
        <v>37</v>
      </c>
      <c r="T11" s="37">
        <f t="shared" si="7"/>
        <v>0.10632183908045977</v>
      </c>
      <c r="U11" s="33">
        <v>8</v>
      </c>
      <c r="V11" s="32">
        <f t="shared" si="8"/>
        <v>2.2988505747126436E-2</v>
      </c>
      <c r="W11" s="38">
        <v>25</v>
      </c>
      <c r="X11" s="32">
        <f t="shared" si="9"/>
        <v>7.183908045977011E-2</v>
      </c>
      <c r="Y11" s="39">
        <f t="shared" si="10"/>
        <v>348</v>
      </c>
      <c r="Z11" s="40">
        <v>218</v>
      </c>
      <c r="AA11" s="41">
        <f t="shared" si="11"/>
        <v>0.65465465465465467</v>
      </c>
      <c r="AB11" s="42">
        <v>50</v>
      </c>
      <c r="AC11" s="32">
        <f t="shared" si="12"/>
        <v>0.15015015015015015</v>
      </c>
      <c r="AD11" s="42">
        <v>65</v>
      </c>
      <c r="AE11" s="32">
        <f t="shared" si="13"/>
        <v>0.19519519519519518</v>
      </c>
      <c r="AF11" s="43">
        <f t="shared" si="14"/>
        <v>333</v>
      </c>
    </row>
    <row r="12" spans="1:55" ht="15.75" thickTop="1" thickBot="1" x14ac:dyDescent="0.25">
      <c r="A12" s="26">
        <v>10</v>
      </c>
      <c r="B12" s="27">
        <v>8</v>
      </c>
      <c r="C12" s="44" t="s">
        <v>14</v>
      </c>
      <c r="D12" s="29">
        <v>684</v>
      </c>
      <c r="E12" s="29">
        <v>19</v>
      </c>
      <c r="F12" s="30">
        <f t="shared" si="0"/>
        <v>0.69152046783625731</v>
      </c>
      <c r="G12" s="31">
        <v>20</v>
      </c>
      <c r="H12" s="32">
        <f t="shared" si="1"/>
        <v>4.2283298097251586E-2</v>
      </c>
      <c r="I12" s="33">
        <v>9</v>
      </c>
      <c r="J12" s="32">
        <f t="shared" si="2"/>
        <v>1.9027484143763214E-2</v>
      </c>
      <c r="K12" s="33">
        <v>2</v>
      </c>
      <c r="L12" s="32">
        <f t="shared" si="3"/>
        <v>4.2283298097251587E-3</v>
      </c>
      <c r="M12" s="33">
        <v>0</v>
      </c>
      <c r="N12" s="32">
        <f t="shared" si="4"/>
        <v>0</v>
      </c>
      <c r="O12" s="33">
        <v>3</v>
      </c>
      <c r="P12" s="32">
        <f t="shared" si="5"/>
        <v>6.3424947145877377E-3</v>
      </c>
      <c r="Q12" s="34">
        <v>381</v>
      </c>
      <c r="R12" s="35">
        <f t="shared" si="6"/>
        <v>0.80549682875264272</v>
      </c>
      <c r="S12" s="36">
        <v>52</v>
      </c>
      <c r="T12" s="37">
        <f t="shared" si="7"/>
        <v>0.10993657505285412</v>
      </c>
      <c r="U12" s="33">
        <v>0</v>
      </c>
      <c r="V12" s="32">
        <f t="shared" si="8"/>
        <v>0</v>
      </c>
      <c r="W12" s="38">
        <v>6</v>
      </c>
      <c r="X12" s="32">
        <f t="shared" si="9"/>
        <v>1.2684989429175475E-2</v>
      </c>
      <c r="Y12" s="39">
        <f t="shared" si="10"/>
        <v>473</v>
      </c>
      <c r="Z12" s="40">
        <v>377</v>
      </c>
      <c r="AA12" s="41">
        <f t="shared" si="11"/>
        <v>0.79704016913319242</v>
      </c>
      <c r="AB12" s="42">
        <v>18</v>
      </c>
      <c r="AC12" s="32">
        <f t="shared" si="12"/>
        <v>3.8054968287526428E-2</v>
      </c>
      <c r="AD12" s="42">
        <v>78</v>
      </c>
      <c r="AE12" s="32">
        <f t="shared" si="13"/>
        <v>0.16490486257928119</v>
      </c>
      <c r="AF12" s="43">
        <f t="shared" si="14"/>
        <v>473</v>
      </c>
    </row>
    <row r="13" spans="1:55" ht="15.75" thickTop="1" thickBot="1" x14ac:dyDescent="0.25">
      <c r="A13" s="26">
        <v>11</v>
      </c>
      <c r="B13" s="27">
        <v>9</v>
      </c>
      <c r="C13" s="44" t="s">
        <v>15</v>
      </c>
      <c r="D13" s="29">
        <v>750</v>
      </c>
      <c r="E13" s="29">
        <v>21</v>
      </c>
      <c r="F13" s="30">
        <f t="shared" si="0"/>
        <v>0.66533333333333333</v>
      </c>
      <c r="G13" s="31">
        <v>115</v>
      </c>
      <c r="H13" s="32">
        <f t="shared" si="1"/>
        <v>0.23046092184368738</v>
      </c>
      <c r="I13" s="33">
        <v>88</v>
      </c>
      <c r="J13" s="32">
        <f t="shared" si="2"/>
        <v>0.17635270541082165</v>
      </c>
      <c r="K13" s="33">
        <v>5</v>
      </c>
      <c r="L13" s="32">
        <f t="shared" si="3"/>
        <v>1.002004008016032E-2</v>
      </c>
      <c r="M13" s="33">
        <v>1</v>
      </c>
      <c r="N13" s="32">
        <f t="shared" si="4"/>
        <v>2.004008016032064E-3</v>
      </c>
      <c r="O13" s="33">
        <v>48</v>
      </c>
      <c r="P13" s="32">
        <f t="shared" si="5"/>
        <v>9.6192384769539077E-2</v>
      </c>
      <c r="Q13" s="34">
        <v>84</v>
      </c>
      <c r="R13" s="35">
        <f t="shared" si="6"/>
        <v>0.16833667334669339</v>
      </c>
      <c r="S13" s="36">
        <v>111</v>
      </c>
      <c r="T13" s="37">
        <f t="shared" si="7"/>
        <v>0.22244488977955912</v>
      </c>
      <c r="U13" s="33">
        <v>0</v>
      </c>
      <c r="V13" s="32">
        <f t="shared" si="8"/>
        <v>0</v>
      </c>
      <c r="W13" s="38">
        <v>47</v>
      </c>
      <c r="X13" s="32">
        <f t="shared" si="9"/>
        <v>9.4188376753507011E-2</v>
      </c>
      <c r="Y13" s="39">
        <f t="shared" si="10"/>
        <v>499</v>
      </c>
      <c r="Z13" s="40">
        <v>186</v>
      </c>
      <c r="AA13" s="41">
        <f t="shared" si="11"/>
        <v>0.38429752066115702</v>
      </c>
      <c r="AB13" s="42">
        <v>46</v>
      </c>
      <c r="AC13" s="32">
        <f t="shared" si="12"/>
        <v>9.5041322314049589E-2</v>
      </c>
      <c r="AD13" s="42">
        <v>252</v>
      </c>
      <c r="AE13" s="32">
        <f t="shared" si="13"/>
        <v>0.52066115702479343</v>
      </c>
      <c r="AF13" s="43">
        <f t="shared" si="14"/>
        <v>484</v>
      </c>
    </row>
    <row r="14" spans="1:55" ht="15" thickTop="1" x14ac:dyDescent="0.2">
      <c r="A14" s="26">
        <v>12</v>
      </c>
      <c r="B14" s="27">
        <v>10</v>
      </c>
      <c r="C14" s="44" t="s">
        <v>16</v>
      </c>
      <c r="D14" s="29">
        <v>727</v>
      </c>
      <c r="E14" s="29">
        <v>16</v>
      </c>
      <c r="F14" s="30">
        <f t="shared" si="0"/>
        <v>0.59147180192572213</v>
      </c>
      <c r="G14" s="31">
        <v>35</v>
      </c>
      <c r="H14" s="32">
        <f t="shared" si="1"/>
        <v>8.1395348837209308E-2</v>
      </c>
      <c r="I14" s="33">
        <v>51</v>
      </c>
      <c r="J14" s="32">
        <f t="shared" si="2"/>
        <v>0.1186046511627907</v>
      </c>
      <c r="K14" s="33">
        <v>5</v>
      </c>
      <c r="L14" s="32">
        <f t="shared" si="3"/>
        <v>1.1627906976744186E-2</v>
      </c>
      <c r="M14" s="33">
        <v>3</v>
      </c>
      <c r="N14" s="32">
        <f t="shared" si="4"/>
        <v>6.9767441860465115E-3</v>
      </c>
      <c r="O14" s="33">
        <v>10</v>
      </c>
      <c r="P14" s="32">
        <f t="shared" si="5"/>
        <v>2.3255813953488372E-2</v>
      </c>
      <c r="Q14" s="34">
        <v>181</v>
      </c>
      <c r="R14" s="35">
        <f t="shared" si="6"/>
        <v>0.42093023255813955</v>
      </c>
      <c r="S14" s="36">
        <v>132</v>
      </c>
      <c r="T14" s="37">
        <f t="shared" si="7"/>
        <v>0.30697674418604654</v>
      </c>
      <c r="U14" s="33">
        <v>0</v>
      </c>
      <c r="V14" s="32">
        <f t="shared" si="8"/>
        <v>0</v>
      </c>
      <c r="W14" s="38">
        <v>13</v>
      </c>
      <c r="X14" s="32">
        <f t="shared" si="9"/>
        <v>3.0232558139534883E-2</v>
      </c>
      <c r="Y14" s="39">
        <f t="shared" si="10"/>
        <v>430</v>
      </c>
      <c r="Z14" s="40">
        <v>213</v>
      </c>
      <c r="AA14" s="41">
        <f t="shared" si="11"/>
        <v>0.50117647058823533</v>
      </c>
      <c r="AB14" s="42">
        <v>22</v>
      </c>
      <c r="AC14" s="32">
        <f t="shared" si="12"/>
        <v>5.1764705882352942E-2</v>
      </c>
      <c r="AD14" s="42">
        <v>190</v>
      </c>
      <c r="AE14" s="32">
        <f t="shared" si="13"/>
        <v>0.44705882352941179</v>
      </c>
      <c r="AF14" s="43">
        <f t="shared" si="14"/>
        <v>425</v>
      </c>
    </row>
    <row r="15" spans="1:55" x14ac:dyDescent="0.2">
      <c r="A15" s="26">
        <v>13</v>
      </c>
      <c r="B15" s="27">
        <v>13</v>
      </c>
      <c r="C15" s="44" t="s">
        <v>17</v>
      </c>
      <c r="D15" s="29">
        <v>783</v>
      </c>
      <c r="E15" s="29">
        <v>22</v>
      </c>
      <c r="F15" s="30">
        <f t="shared" si="0"/>
        <v>0.55300127713920821</v>
      </c>
      <c r="G15" s="33">
        <v>64</v>
      </c>
      <c r="H15" s="32">
        <f t="shared" si="1"/>
        <v>0.14780600461893764</v>
      </c>
      <c r="I15" s="33">
        <v>48</v>
      </c>
      <c r="J15" s="32">
        <f t="shared" si="2"/>
        <v>0.11085450346420324</v>
      </c>
      <c r="K15" s="33">
        <v>4</v>
      </c>
      <c r="L15" s="32">
        <f t="shared" si="3"/>
        <v>9.2378752886836026E-3</v>
      </c>
      <c r="M15" s="33">
        <v>0</v>
      </c>
      <c r="N15" s="32">
        <f t="shared" si="4"/>
        <v>0</v>
      </c>
      <c r="O15" s="33">
        <v>7</v>
      </c>
      <c r="P15" s="32">
        <f t="shared" si="5"/>
        <v>1.6166281755196306E-2</v>
      </c>
      <c r="Q15" s="34">
        <v>197</v>
      </c>
      <c r="R15" s="35">
        <f t="shared" si="6"/>
        <v>0.45496535796766746</v>
      </c>
      <c r="S15" s="36">
        <v>65</v>
      </c>
      <c r="T15" s="37">
        <f t="shared" si="7"/>
        <v>0.15011547344110854</v>
      </c>
      <c r="U15" s="33">
        <v>0</v>
      </c>
      <c r="V15" s="32">
        <f t="shared" si="8"/>
        <v>0</v>
      </c>
      <c r="W15" s="38">
        <v>48</v>
      </c>
      <c r="X15" s="32">
        <f t="shared" si="9"/>
        <v>0.11085450346420324</v>
      </c>
      <c r="Y15" s="39">
        <f t="shared" si="10"/>
        <v>433</v>
      </c>
      <c r="Z15" s="42">
        <v>239</v>
      </c>
      <c r="AA15" s="37">
        <f t="shared" si="11"/>
        <v>0.53950338600451464</v>
      </c>
      <c r="AB15" s="42">
        <v>32</v>
      </c>
      <c r="AC15" s="32">
        <f t="shared" si="12"/>
        <v>7.2234762979683967E-2</v>
      </c>
      <c r="AD15" s="42">
        <v>172</v>
      </c>
      <c r="AE15" s="32">
        <f t="shared" si="13"/>
        <v>0.38826185101580135</v>
      </c>
      <c r="AF15" s="43">
        <f t="shared" si="14"/>
        <v>443</v>
      </c>
    </row>
    <row r="16" spans="1:55" x14ac:dyDescent="0.2">
      <c r="A16" s="26">
        <v>14</v>
      </c>
      <c r="B16" s="46">
        <v>12</v>
      </c>
      <c r="C16" s="44" t="s">
        <v>18</v>
      </c>
      <c r="D16" s="29">
        <v>511</v>
      </c>
      <c r="E16" s="29">
        <v>18</v>
      </c>
      <c r="F16" s="48">
        <f t="shared" si="0"/>
        <v>0.58121330724070452</v>
      </c>
      <c r="G16" s="31">
        <v>27</v>
      </c>
      <c r="H16" s="32">
        <f t="shared" si="1"/>
        <v>9.0909090909090912E-2</v>
      </c>
      <c r="I16" s="33">
        <v>6</v>
      </c>
      <c r="J16" s="32">
        <f t="shared" si="2"/>
        <v>2.0202020202020204E-2</v>
      </c>
      <c r="K16" s="33">
        <v>3</v>
      </c>
      <c r="L16" s="32">
        <f t="shared" si="3"/>
        <v>1.0101010101010102E-2</v>
      </c>
      <c r="M16" s="33">
        <v>0</v>
      </c>
      <c r="N16" s="32">
        <f t="shared" si="4"/>
        <v>0</v>
      </c>
      <c r="O16" s="33">
        <v>15</v>
      </c>
      <c r="P16" s="32">
        <f t="shared" si="5"/>
        <v>5.0505050505050504E-2</v>
      </c>
      <c r="Q16" s="34">
        <v>162</v>
      </c>
      <c r="R16" s="35">
        <f t="shared" si="6"/>
        <v>0.54545454545454541</v>
      </c>
      <c r="S16" s="36">
        <v>10</v>
      </c>
      <c r="T16" s="37">
        <f t="shared" si="7"/>
        <v>3.3670033670033669E-2</v>
      </c>
      <c r="U16" s="33">
        <v>0</v>
      </c>
      <c r="V16" s="32">
        <f t="shared" si="8"/>
        <v>0</v>
      </c>
      <c r="W16" s="38">
        <v>74</v>
      </c>
      <c r="X16" s="32">
        <f t="shared" si="9"/>
        <v>0.24915824915824916</v>
      </c>
      <c r="Y16" s="39">
        <f t="shared" si="10"/>
        <v>297</v>
      </c>
      <c r="Z16" s="42">
        <v>195</v>
      </c>
      <c r="AA16" s="37">
        <f t="shared" si="11"/>
        <v>0.66552901023890787</v>
      </c>
      <c r="AB16" s="42">
        <v>28</v>
      </c>
      <c r="AC16" s="32">
        <f t="shared" si="12"/>
        <v>9.556313993174062E-2</v>
      </c>
      <c r="AD16" s="42">
        <v>70</v>
      </c>
      <c r="AE16" s="32">
        <f t="shared" si="13"/>
        <v>0.23890784982935154</v>
      </c>
      <c r="AF16" s="43">
        <f t="shared" si="14"/>
        <v>293</v>
      </c>
    </row>
    <row r="17" spans="1:32" x14ac:dyDescent="0.2">
      <c r="A17" s="26">
        <v>15</v>
      </c>
      <c r="B17" s="46">
        <v>24</v>
      </c>
      <c r="C17" s="44" t="s">
        <v>28</v>
      </c>
      <c r="D17" s="29">
        <v>688</v>
      </c>
      <c r="E17" s="29">
        <v>20</v>
      </c>
      <c r="F17" s="48">
        <f t="shared" si="0"/>
        <v>0.71366279069767447</v>
      </c>
      <c r="G17" s="31">
        <v>54</v>
      </c>
      <c r="H17" s="32">
        <f t="shared" si="1"/>
        <v>0.10997963340122199</v>
      </c>
      <c r="I17" s="33">
        <v>114</v>
      </c>
      <c r="J17" s="32">
        <f t="shared" si="2"/>
        <v>0.23217922606924643</v>
      </c>
      <c r="K17" s="33">
        <v>9</v>
      </c>
      <c r="L17" s="32">
        <f t="shared" si="3"/>
        <v>1.8329938900203666E-2</v>
      </c>
      <c r="M17" s="33">
        <v>1</v>
      </c>
      <c r="N17" s="32">
        <f t="shared" si="4"/>
        <v>2.0366598778004071E-3</v>
      </c>
      <c r="O17" s="33">
        <v>13</v>
      </c>
      <c r="P17" s="32">
        <f t="shared" si="5"/>
        <v>2.6476578411405296E-2</v>
      </c>
      <c r="Q17" s="34">
        <v>187</v>
      </c>
      <c r="R17" s="35">
        <f t="shared" si="6"/>
        <v>0.38085539714867617</v>
      </c>
      <c r="S17" s="36">
        <v>83</v>
      </c>
      <c r="T17" s="37">
        <f t="shared" si="7"/>
        <v>0.1690427698574338</v>
      </c>
      <c r="U17" s="33">
        <v>0</v>
      </c>
      <c r="V17" s="32">
        <f t="shared" si="8"/>
        <v>0</v>
      </c>
      <c r="W17" s="38">
        <v>30</v>
      </c>
      <c r="X17" s="32">
        <f t="shared" si="9"/>
        <v>6.1099796334012219E-2</v>
      </c>
      <c r="Y17" s="39">
        <f t="shared" si="10"/>
        <v>491</v>
      </c>
      <c r="Z17" s="42">
        <v>260</v>
      </c>
      <c r="AA17" s="37">
        <f t="shared" si="11"/>
        <v>0.54852320675105481</v>
      </c>
      <c r="AB17" s="42">
        <v>49</v>
      </c>
      <c r="AC17" s="32">
        <f t="shared" si="12"/>
        <v>0.10337552742616034</v>
      </c>
      <c r="AD17" s="42">
        <v>165</v>
      </c>
      <c r="AE17" s="32">
        <f t="shared" si="13"/>
        <v>0.34810126582278483</v>
      </c>
      <c r="AF17" s="43">
        <f t="shared" si="14"/>
        <v>474</v>
      </c>
    </row>
    <row r="18" spans="1:32" x14ac:dyDescent="0.2">
      <c r="A18" s="26">
        <v>16</v>
      </c>
      <c r="B18" s="46">
        <v>13</v>
      </c>
      <c r="C18" s="44" t="s">
        <v>17</v>
      </c>
      <c r="D18" s="29">
        <v>718</v>
      </c>
      <c r="E18" s="29">
        <v>23</v>
      </c>
      <c r="F18" s="48">
        <f t="shared" si="0"/>
        <v>0.59470752089136492</v>
      </c>
      <c r="G18" s="33">
        <v>40</v>
      </c>
      <c r="H18" s="32">
        <f t="shared" si="1"/>
        <v>9.3676814988290405E-2</v>
      </c>
      <c r="I18" s="33">
        <v>58</v>
      </c>
      <c r="J18" s="32">
        <f t="shared" si="2"/>
        <v>0.13583138173302109</v>
      </c>
      <c r="K18" s="33">
        <v>5</v>
      </c>
      <c r="L18" s="32">
        <f t="shared" si="3"/>
        <v>1.1709601873536301E-2</v>
      </c>
      <c r="M18" s="33">
        <v>0</v>
      </c>
      <c r="N18" s="32">
        <f t="shared" si="4"/>
        <v>0</v>
      </c>
      <c r="O18" s="33">
        <v>13</v>
      </c>
      <c r="P18" s="32">
        <f t="shared" si="5"/>
        <v>3.0444964871194378E-2</v>
      </c>
      <c r="Q18" s="34">
        <v>182</v>
      </c>
      <c r="R18" s="35">
        <f t="shared" si="6"/>
        <v>0.42622950819672129</v>
      </c>
      <c r="S18" s="36">
        <v>93</v>
      </c>
      <c r="T18" s="37">
        <f t="shared" si="7"/>
        <v>0.21779859484777517</v>
      </c>
      <c r="U18" s="33">
        <v>0</v>
      </c>
      <c r="V18" s="32">
        <f t="shared" si="8"/>
        <v>0</v>
      </c>
      <c r="W18" s="38">
        <v>36</v>
      </c>
      <c r="X18" s="32">
        <f t="shared" si="9"/>
        <v>8.4309133489461355E-2</v>
      </c>
      <c r="Y18" s="39">
        <f t="shared" si="10"/>
        <v>427</v>
      </c>
      <c r="Z18" s="42">
        <v>214</v>
      </c>
      <c r="AA18" s="37">
        <f t="shared" si="11"/>
        <v>0.50234741784037562</v>
      </c>
      <c r="AB18" s="42">
        <v>33</v>
      </c>
      <c r="AC18" s="32">
        <f t="shared" si="12"/>
        <v>7.746478873239436E-2</v>
      </c>
      <c r="AD18" s="42">
        <v>179</v>
      </c>
      <c r="AE18" s="32">
        <f t="shared" si="13"/>
        <v>0.42018779342723006</v>
      </c>
      <c r="AF18" s="43">
        <f t="shared" si="14"/>
        <v>426</v>
      </c>
    </row>
    <row r="19" spans="1:32" x14ac:dyDescent="0.2">
      <c r="A19" s="26">
        <v>17</v>
      </c>
      <c r="B19" s="46">
        <v>20</v>
      </c>
      <c r="C19" s="44" t="s">
        <v>29</v>
      </c>
      <c r="D19" s="29">
        <v>823</v>
      </c>
      <c r="E19" s="29">
        <v>20</v>
      </c>
      <c r="F19" s="48">
        <f t="shared" si="0"/>
        <v>0.74240583232077761</v>
      </c>
      <c r="G19" s="31">
        <v>51</v>
      </c>
      <c r="H19" s="32">
        <f t="shared" si="1"/>
        <v>8.346972176759411E-2</v>
      </c>
      <c r="I19" s="33">
        <v>3</v>
      </c>
      <c r="J19" s="32">
        <f t="shared" si="2"/>
        <v>4.9099836333878887E-3</v>
      </c>
      <c r="K19" s="33">
        <v>2</v>
      </c>
      <c r="L19" s="32">
        <f t="shared" si="3"/>
        <v>3.2733224222585926E-3</v>
      </c>
      <c r="M19" s="33">
        <v>0</v>
      </c>
      <c r="N19" s="32">
        <f t="shared" si="4"/>
        <v>0</v>
      </c>
      <c r="O19" s="33">
        <v>28</v>
      </c>
      <c r="P19" s="32">
        <f t="shared" si="5"/>
        <v>4.5826513911620292E-2</v>
      </c>
      <c r="Q19" s="34">
        <v>188</v>
      </c>
      <c r="R19" s="35">
        <f t="shared" si="6"/>
        <v>0.30769230769230771</v>
      </c>
      <c r="S19" s="36">
        <v>18</v>
      </c>
      <c r="T19" s="37">
        <f t="shared" si="7"/>
        <v>2.9459901800327332E-2</v>
      </c>
      <c r="U19" s="33">
        <v>0</v>
      </c>
      <c r="V19" s="32">
        <f t="shared" si="8"/>
        <v>0</v>
      </c>
      <c r="W19" s="38">
        <v>321</v>
      </c>
      <c r="X19" s="32">
        <f t="shared" si="9"/>
        <v>0.5253682487725041</v>
      </c>
      <c r="Y19" s="39">
        <f t="shared" si="10"/>
        <v>611</v>
      </c>
      <c r="Z19" s="42">
        <v>257</v>
      </c>
      <c r="AA19" s="37">
        <f t="shared" si="11"/>
        <v>0.4304857621440536</v>
      </c>
      <c r="AB19" s="42">
        <v>45</v>
      </c>
      <c r="AC19" s="32">
        <f t="shared" si="12"/>
        <v>7.5376884422110546E-2</v>
      </c>
      <c r="AD19" s="42">
        <v>295</v>
      </c>
      <c r="AE19" s="32">
        <f t="shared" si="13"/>
        <v>0.49413735343383586</v>
      </c>
      <c r="AF19" s="43">
        <f t="shared" si="14"/>
        <v>597</v>
      </c>
    </row>
    <row r="20" spans="1:32" x14ac:dyDescent="0.2">
      <c r="A20" s="26">
        <v>18</v>
      </c>
      <c r="B20" s="46">
        <v>15</v>
      </c>
      <c r="C20" s="44" t="s">
        <v>19</v>
      </c>
      <c r="D20" s="29">
        <v>740</v>
      </c>
      <c r="E20" s="29">
        <v>2</v>
      </c>
      <c r="F20" s="48">
        <f t="shared" si="0"/>
        <v>0.65</v>
      </c>
      <c r="G20" s="31">
        <v>125</v>
      </c>
      <c r="H20" s="32">
        <f t="shared" si="1"/>
        <v>0.25987525987525989</v>
      </c>
      <c r="I20" s="33">
        <v>7</v>
      </c>
      <c r="J20" s="32">
        <f t="shared" si="2"/>
        <v>1.4553014553014554E-2</v>
      </c>
      <c r="K20" s="33">
        <v>2</v>
      </c>
      <c r="L20" s="32">
        <f t="shared" si="3"/>
        <v>4.1580041580041582E-3</v>
      </c>
      <c r="M20" s="33">
        <v>0</v>
      </c>
      <c r="N20" s="32">
        <f t="shared" si="4"/>
        <v>0</v>
      </c>
      <c r="O20" s="33">
        <v>203</v>
      </c>
      <c r="P20" s="32">
        <f t="shared" si="5"/>
        <v>0.42203742203742206</v>
      </c>
      <c r="Q20" s="34">
        <v>67</v>
      </c>
      <c r="R20" s="35">
        <f t="shared" si="6"/>
        <v>0.1392931392931393</v>
      </c>
      <c r="S20" s="36">
        <v>11</v>
      </c>
      <c r="T20" s="37">
        <f t="shared" si="7"/>
        <v>2.286902286902287E-2</v>
      </c>
      <c r="U20" s="33">
        <v>0</v>
      </c>
      <c r="V20" s="32">
        <f t="shared" si="8"/>
        <v>0</v>
      </c>
      <c r="W20" s="38">
        <v>66</v>
      </c>
      <c r="X20" s="32">
        <f t="shared" si="9"/>
        <v>0.13721413721413722</v>
      </c>
      <c r="Y20" s="39">
        <f t="shared" si="10"/>
        <v>481</v>
      </c>
      <c r="Z20" s="42">
        <v>181</v>
      </c>
      <c r="AA20" s="37">
        <f t="shared" si="11"/>
        <v>0.39177489177489178</v>
      </c>
      <c r="AB20" s="42">
        <v>122</v>
      </c>
      <c r="AC20" s="32">
        <f t="shared" si="12"/>
        <v>0.26406926406926406</v>
      </c>
      <c r="AD20" s="42">
        <v>159</v>
      </c>
      <c r="AE20" s="32">
        <f t="shared" si="13"/>
        <v>0.34415584415584416</v>
      </c>
      <c r="AF20" s="43">
        <f t="shared" si="14"/>
        <v>462</v>
      </c>
    </row>
    <row r="21" spans="1:32" x14ac:dyDescent="0.2">
      <c r="A21" s="26">
        <v>19</v>
      </c>
      <c r="B21" s="46">
        <v>16</v>
      </c>
      <c r="C21" s="44" t="s">
        <v>20</v>
      </c>
      <c r="D21" s="29">
        <v>750</v>
      </c>
      <c r="E21" s="29">
        <v>5</v>
      </c>
      <c r="F21" s="48">
        <f t="shared" si="0"/>
        <v>0.72533333333333339</v>
      </c>
      <c r="G21" s="33">
        <v>85</v>
      </c>
      <c r="H21" s="32">
        <f t="shared" si="1"/>
        <v>0.15625</v>
      </c>
      <c r="I21" s="33">
        <v>1</v>
      </c>
      <c r="J21" s="32">
        <f t="shared" si="2"/>
        <v>1.838235294117647E-3</v>
      </c>
      <c r="K21" s="33">
        <v>5</v>
      </c>
      <c r="L21" s="32">
        <f t="shared" si="3"/>
        <v>9.1911764705882356E-3</v>
      </c>
      <c r="M21" s="33">
        <v>0</v>
      </c>
      <c r="N21" s="32">
        <f t="shared" si="4"/>
        <v>0</v>
      </c>
      <c r="O21" s="33">
        <v>10</v>
      </c>
      <c r="P21" s="32">
        <f t="shared" si="5"/>
        <v>1.8382352941176471E-2</v>
      </c>
      <c r="Q21" s="34">
        <v>188</v>
      </c>
      <c r="R21" s="35">
        <f t="shared" si="6"/>
        <v>0.34558823529411764</v>
      </c>
      <c r="S21" s="36">
        <v>6</v>
      </c>
      <c r="T21" s="37">
        <f t="shared" si="7"/>
        <v>1.1029411764705883E-2</v>
      </c>
      <c r="U21" s="33">
        <v>0</v>
      </c>
      <c r="V21" s="32">
        <f t="shared" si="8"/>
        <v>0</v>
      </c>
      <c r="W21" s="38">
        <v>249</v>
      </c>
      <c r="X21" s="32">
        <f t="shared" si="9"/>
        <v>0.4577205882352941</v>
      </c>
      <c r="Y21" s="39">
        <f t="shared" si="10"/>
        <v>544</v>
      </c>
      <c r="Z21" s="42">
        <v>240</v>
      </c>
      <c r="AA21" s="37">
        <f t="shared" si="11"/>
        <v>0.44609665427509293</v>
      </c>
      <c r="AB21" s="42">
        <v>45</v>
      </c>
      <c r="AC21" s="32">
        <f t="shared" si="12"/>
        <v>8.3643122676579931E-2</v>
      </c>
      <c r="AD21" s="42">
        <v>253</v>
      </c>
      <c r="AE21" s="32">
        <f t="shared" si="13"/>
        <v>0.47026022304832715</v>
      </c>
      <c r="AF21" s="43">
        <f t="shared" si="14"/>
        <v>538</v>
      </c>
    </row>
    <row r="22" spans="1:32" x14ac:dyDescent="0.2">
      <c r="A22" s="26">
        <v>20</v>
      </c>
      <c r="B22" s="46">
        <v>17</v>
      </c>
      <c r="C22" s="44" t="s">
        <v>30</v>
      </c>
      <c r="D22" s="29">
        <v>733</v>
      </c>
      <c r="E22" s="29">
        <v>12</v>
      </c>
      <c r="F22" s="48">
        <f t="shared" si="0"/>
        <v>0.65484311050477495</v>
      </c>
      <c r="G22" s="31">
        <v>60</v>
      </c>
      <c r="H22" s="32">
        <f t="shared" si="1"/>
        <v>0.125</v>
      </c>
      <c r="I22" s="33">
        <v>2</v>
      </c>
      <c r="J22" s="32">
        <f t="shared" si="2"/>
        <v>4.1666666666666666E-3</v>
      </c>
      <c r="K22" s="33">
        <v>4</v>
      </c>
      <c r="L22" s="32">
        <f t="shared" si="3"/>
        <v>8.3333333333333332E-3</v>
      </c>
      <c r="M22" s="33">
        <v>0</v>
      </c>
      <c r="N22" s="32">
        <f t="shared" si="4"/>
        <v>0</v>
      </c>
      <c r="O22" s="33">
        <v>318</v>
      </c>
      <c r="P22" s="32">
        <f t="shared" si="5"/>
        <v>0.66249999999999998</v>
      </c>
      <c r="Q22" s="34">
        <v>70</v>
      </c>
      <c r="R22" s="35">
        <f t="shared" si="6"/>
        <v>0.14583333333333334</v>
      </c>
      <c r="S22" s="36">
        <v>8</v>
      </c>
      <c r="T22" s="37">
        <f t="shared" si="7"/>
        <v>1.6666666666666666E-2</v>
      </c>
      <c r="U22" s="33">
        <v>0</v>
      </c>
      <c r="V22" s="32">
        <f t="shared" si="8"/>
        <v>0</v>
      </c>
      <c r="W22" s="38">
        <v>18</v>
      </c>
      <c r="X22" s="32">
        <f t="shared" si="9"/>
        <v>3.7499999999999999E-2</v>
      </c>
      <c r="Y22" s="39">
        <f t="shared" si="10"/>
        <v>480</v>
      </c>
      <c r="Z22" s="42">
        <v>248</v>
      </c>
      <c r="AA22" s="37">
        <f t="shared" si="11"/>
        <v>0.54746136865342165</v>
      </c>
      <c r="AB22" s="42">
        <v>51</v>
      </c>
      <c r="AC22" s="32">
        <f t="shared" si="12"/>
        <v>0.11258278145695365</v>
      </c>
      <c r="AD22" s="42">
        <v>154</v>
      </c>
      <c r="AE22" s="32">
        <f t="shared" si="13"/>
        <v>0.33995584988962474</v>
      </c>
      <c r="AF22" s="43">
        <f t="shared" si="14"/>
        <v>453</v>
      </c>
    </row>
    <row r="23" spans="1:32" x14ac:dyDescent="0.2">
      <c r="A23" s="26">
        <v>21.1</v>
      </c>
      <c r="B23" s="46">
        <v>18</v>
      </c>
      <c r="C23" s="44" t="s">
        <v>21</v>
      </c>
      <c r="D23" s="29">
        <v>424</v>
      </c>
      <c r="E23" s="29">
        <v>15</v>
      </c>
      <c r="F23" s="48">
        <f t="shared" si="0"/>
        <v>0.64386792452830188</v>
      </c>
      <c r="G23" s="33">
        <v>32</v>
      </c>
      <c r="H23" s="32">
        <f t="shared" si="1"/>
        <v>0.11721611721611722</v>
      </c>
      <c r="I23" s="33">
        <v>8</v>
      </c>
      <c r="J23" s="32">
        <f t="shared" si="2"/>
        <v>2.9304029304029304E-2</v>
      </c>
      <c r="K23" s="33">
        <v>0</v>
      </c>
      <c r="L23" s="32">
        <f t="shared" si="3"/>
        <v>0</v>
      </c>
      <c r="M23" s="33">
        <v>0</v>
      </c>
      <c r="N23" s="32">
        <f t="shared" si="4"/>
        <v>0</v>
      </c>
      <c r="O23" s="33">
        <v>35</v>
      </c>
      <c r="P23" s="32">
        <f t="shared" si="5"/>
        <v>0.12820512820512819</v>
      </c>
      <c r="Q23" s="34">
        <v>107</v>
      </c>
      <c r="R23" s="35">
        <f t="shared" si="6"/>
        <v>0.39194139194139194</v>
      </c>
      <c r="S23" s="36">
        <v>6</v>
      </c>
      <c r="T23" s="37">
        <f t="shared" si="7"/>
        <v>2.197802197802198E-2</v>
      </c>
      <c r="U23" s="33">
        <v>0</v>
      </c>
      <c r="V23" s="32">
        <f t="shared" si="8"/>
        <v>0</v>
      </c>
      <c r="W23" s="38">
        <v>85</v>
      </c>
      <c r="X23" s="32">
        <f t="shared" si="9"/>
        <v>0.31135531135531136</v>
      </c>
      <c r="Y23" s="39">
        <f t="shared" si="10"/>
        <v>273</v>
      </c>
      <c r="Z23" s="42">
        <v>148</v>
      </c>
      <c r="AA23" s="37">
        <f t="shared" si="11"/>
        <v>0.56060606060606055</v>
      </c>
      <c r="AB23" s="42">
        <v>35</v>
      </c>
      <c r="AC23" s="32">
        <f t="shared" si="12"/>
        <v>0.13257575757575757</v>
      </c>
      <c r="AD23" s="42">
        <v>81</v>
      </c>
      <c r="AE23" s="32">
        <f t="shared" si="13"/>
        <v>0.30681818181818182</v>
      </c>
      <c r="AF23" s="43">
        <f t="shared" si="14"/>
        <v>264</v>
      </c>
    </row>
    <row r="24" spans="1:32" x14ac:dyDescent="0.2">
      <c r="A24" s="26">
        <v>21.2</v>
      </c>
      <c r="B24" s="46">
        <v>18</v>
      </c>
      <c r="C24" s="44" t="s">
        <v>21</v>
      </c>
      <c r="D24" s="29">
        <v>423</v>
      </c>
      <c r="E24" s="29">
        <v>9</v>
      </c>
      <c r="F24" s="48">
        <f t="shared" si="0"/>
        <v>0.67139479905437349</v>
      </c>
      <c r="G24" s="31">
        <v>48</v>
      </c>
      <c r="H24" s="32">
        <f t="shared" si="1"/>
        <v>0.16901408450704225</v>
      </c>
      <c r="I24" s="33">
        <v>6</v>
      </c>
      <c r="J24" s="32">
        <f t="shared" si="2"/>
        <v>2.1126760563380281E-2</v>
      </c>
      <c r="K24" s="33">
        <v>8</v>
      </c>
      <c r="L24" s="32">
        <f t="shared" si="3"/>
        <v>2.8169014084507043E-2</v>
      </c>
      <c r="M24" s="33">
        <v>1</v>
      </c>
      <c r="N24" s="32">
        <f t="shared" si="4"/>
        <v>3.5211267605633804E-3</v>
      </c>
      <c r="O24" s="33">
        <v>83</v>
      </c>
      <c r="P24" s="32">
        <f t="shared" si="5"/>
        <v>0.29225352112676056</v>
      </c>
      <c r="Q24" s="34">
        <v>108</v>
      </c>
      <c r="R24" s="35">
        <f t="shared" si="6"/>
        <v>0.38028169014084506</v>
      </c>
      <c r="S24" s="36">
        <v>5</v>
      </c>
      <c r="T24" s="37">
        <f t="shared" si="7"/>
        <v>1.7605633802816902E-2</v>
      </c>
      <c r="U24" s="33">
        <v>0</v>
      </c>
      <c r="V24" s="32">
        <f t="shared" si="8"/>
        <v>0</v>
      </c>
      <c r="W24" s="38">
        <v>25</v>
      </c>
      <c r="X24" s="32">
        <f t="shared" si="9"/>
        <v>8.8028169014084501E-2</v>
      </c>
      <c r="Y24" s="39">
        <f t="shared" si="10"/>
        <v>284</v>
      </c>
      <c r="Z24" s="42">
        <v>185</v>
      </c>
      <c r="AA24" s="37">
        <f t="shared" si="11"/>
        <v>0.66546762589928055</v>
      </c>
      <c r="AB24" s="42">
        <v>34</v>
      </c>
      <c r="AC24" s="32">
        <f t="shared" si="12"/>
        <v>0.1223021582733813</v>
      </c>
      <c r="AD24" s="42">
        <v>59</v>
      </c>
      <c r="AE24" s="32">
        <f t="shared" si="13"/>
        <v>0.21223021582733814</v>
      </c>
      <c r="AF24" s="43">
        <f t="shared" si="14"/>
        <v>278</v>
      </c>
    </row>
    <row r="25" spans="1:32" x14ac:dyDescent="0.2">
      <c r="A25" s="26">
        <v>22</v>
      </c>
      <c r="B25" s="46">
        <v>21</v>
      </c>
      <c r="C25" s="44" t="s">
        <v>31</v>
      </c>
      <c r="D25" s="29">
        <v>677</v>
      </c>
      <c r="E25" s="29">
        <v>10</v>
      </c>
      <c r="F25" s="48">
        <f t="shared" si="0"/>
        <v>0.59084194977843429</v>
      </c>
      <c r="G25" s="33">
        <v>33</v>
      </c>
      <c r="H25" s="32">
        <f t="shared" si="1"/>
        <v>8.2500000000000004E-2</v>
      </c>
      <c r="I25" s="33">
        <v>3</v>
      </c>
      <c r="J25" s="32">
        <f t="shared" si="2"/>
        <v>7.4999999999999997E-3</v>
      </c>
      <c r="K25" s="33">
        <v>2</v>
      </c>
      <c r="L25" s="32">
        <f t="shared" si="3"/>
        <v>5.0000000000000001E-3</v>
      </c>
      <c r="M25" s="33">
        <v>1</v>
      </c>
      <c r="N25" s="32">
        <f t="shared" si="4"/>
        <v>2.5000000000000001E-3</v>
      </c>
      <c r="O25" s="33">
        <v>171</v>
      </c>
      <c r="P25" s="32">
        <f t="shared" si="5"/>
        <v>0.42749999999999999</v>
      </c>
      <c r="Q25" s="34">
        <v>83</v>
      </c>
      <c r="R25" s="35">
        <f t="shared" si="6"/>
        <v>0.20749999999999999</v>
      </c>
      <c r="S25" s="36">
        <v>7</v>
      </c>
      <c r="T25" s="37">
        <f t="shared" si="7"/>
        <v>1.7500000000000002E-2</v>
      </c>
      <c r="U25" s="33">
        <v>0</v>
      </c>
      <c r="V25" s="32">
        <f t="shared" si="8"/>
        <v>0</v>
      </c>
      <c r="W25" s="38">
        <v>100</v>
      </c>
      <c r="X25" s="32">
        <f t="shared" si="9"/>
        <v>0.25</v>
      </c>
      <c r="Y25" s="39">
        <f t="shared" si="10"/>
        <v>400</v>
      </c>
      <c r="Z25" s="42">
        <v>188</v>
      </c>
      <c r="AA25" s="37">
        <f t="shared" si="11"/>
        <v>0.4845360824742268</v>
      </c>
      <c r="AB25" s="42">
        <v>35</v>
      </c>
      <c r="AC25" s="32">
        <f t="shared" si="12"/>
        <v>9.0206185567010308E-2</v>
      </c>
      <c r="AD25" s="42">
        <v>165</v>
      </c>
      <c r="AE25" s="32">
        <f t="shared" si="13"/>
        <v>0.42525773195876287</v>
      </c>
      <c r="AF25" s="43">
        <f t="shared" si="14"/>
        <v>388</v>
      </c>
    </row>
    <row r="26" spans="1:32" x14ac:dyDescent="0.2">
      <c r="A26" s="26">
        <v>23</v>
      </c>
      <c r="B26" s="46">
        <v>26</v>
      </c>
      <c r="C26" s="44" t="s">
        <v>32</v>
      </c>
      <c r="D26" s="29">
        <v>543</v>
      </c>
      <c r="E26" s="29">
        <v>14</v>
      </c>
      <c r="F26" s="48">
        <f t="shared" si="0"/>
        <v>0.66666666666666663</v>
      </c>
      <c r="G26" s="31">
        <v>44</v>
      </c>
      <c r="H26" s="32">
        <f t="shared" si="1"/>
        <v>0.12154696132596685</v>
      </c>
      <c r="I26" s="33">
        <v>26</v>
      </c>
      <c r="J26" s="32">
        <f t="shared" si="2"/>
        <v>7.18232044198895E-2</v>
      </c>
      <c r="K26" s="33">
        <v>2</v>
      </c>
      <c r="L26" s="32">
        <f t="shared" si="3"/>
        <v>5.5248618784530384E-3</v>
      </c>
      <c r="M26" s="33">
        <v>1</v>
      </c>
      <c r="N26" s="32">
        <f t="shared" si="4"/>
        <v>2.7624309392265192E-3</v>
      </c>
      <c r="O26" s="33">
        <v>9</v>
      </c>
      <c r="P26" s="32">
        <f t="shared" si="5"/>
        <v>2.4861878453038673E-2</v>
      </c>
      <c r="Q26" s="34">
        <v>244</v>
      </c>
      <c r="R26" s="35">
        <f t="shared" si="6"/>
        <v>0.67403314917127077</v>
      </c>
      <c r="S26" s="36">
        <v>15</v>
      </c>
      <c r="T26" s="37">
        <f t="shared" si="7"/>
        <v>4.1436464088397788E-2</v>
      </c>
      <c r="U26" s="33">
        <v>0</v>
      </c>
      <c r="V26" s="32">
        <f t="shared" si="8"/>
        <v>0</v>
      </c>
      <c r="W26" s="38">
        <v>21</v>
      </c>
      <c r="X26" s="32">
        <f t="shared" si="9"/>
        <v>5.8011049723756904E-2</v>
      </c>
      <c r="Y26" s="39">
        <f t="shared" si="10"/>
        <v>362</v>
      </c>
      <c r="Z26" s="42">
        <v>278</v>
      </c>
      <c r="AA26" s="37">
        <f t="shared" si="11"/>
        <v>0.75749318801089915</v>
      </c>
      <c r="AB26" s="42">
        <v>40</v>
      </c>
      <c r="AC26" s="32">
        <f t="shared" si="12"/>
        <v>0.10899182561307902</v>
      </c>
      <c r="AD26" s="42">
        <v>49</v>
      </c>
      <c r="AE26" s="32">
        <f t="shared" si="13"/>
        <v>0.1335149863760218</v>
      </c>
      <c r="AF26" s="43">
        <f t="shared" si="14"/>
        <v>367</v>
      </c>
    </row>
    <row r="27" spans="1:32" x14ac:dyDescent="0.2">
      <c r="A27" s="26">
        <v>24.1</v>
      </c>
      <c r="B27" s="46">
        <v>15</v>
      </c>
      <c r="C27" s="44" t="s">
        <v>19</v>
      </c>
      <c r="D27" s="29">
        <v>425</v>
      </c>
      <c r="E27" s="29">
        <v>5</v>
      </c>
      <c r="F27" s="48">
        <f t="shared" si="0"/>
        <v>0.76941176470588235</v>
      </c>
      <c r="G27" s="31">
        <v>77</v>
      </c>
      <c r="H27" s="32">
        <f t="shared" si="1"/>
        <v>0.23547400611620795</v>
      </c>
      <c r="I27" s="33">
        <v>3</v>
      </c>
      <c r="J27" s="32">
        <f t="shared" si="2"/>
        <v>9.1743119266055051E-3</v>
      </c>
      <c r="K27" s="33">
        <v>3</v>
      </c>
      <c r="L27" s="32">
        <f t="shared" si="3"/>
        <v>9.1743119266055051E-3</v>
      </c>
      <c r="M27" s="33">
        <v>0</v>
      </c>
      <c r="N27" s="32">
        <f t="shared" si="4"/>
        <v>0</v>
      </c>
      <c r="O27" s="33">
        <v>83</v>
      </c>
      <c r="P27" s="32">
        <f t="shared" si="5"/>
        <v>0.25382262996941896</v>
      </c>
      <c r="Q27" s="34">
        <v>99</v>
      </c>
      <c r="R27" s="35">
        <f t="shared" si="6"/>
        <v>0.30275229357798167</v>
      </c>
      <c r="S27" s="36">
        <v>7</v>
      </c>
      <c r="T27" s="37">
        <f t="shared" si="7"/>
        <v>2.1406727828746176E-2</v>
      </c>
      <c r="U27" s="33">
        <v>0</v>
      </c>
      <c r="V27" s="32">
        <f t="shared" si="8"/>
        <v>0</v>
      </c>
      <c r="W27" s="38">
        <v>55</v>
      </c>
      <c r="X27" s="32">
        <f t="shared" si="9"/>
        <v>0.16819571865443425</v>
      </c>
      <c r="Y27" s="39">
        <f t="shared" si="10"/>
        <v>327</v>
      </c>
      <c r="Z27" s="42">
        <v>169</v>
      </c>
      <c r="AA27" s="37">
        <f t="shared" si="11"/>
        <v>0.55592105263157898</v>
      </c>
      <c r="AB27" s="42">
        <v>57</v>
      </c>
      <c r="AC27" s="32">
        <f t="shared" si="12"/>
        <v>0.1875</v>
      </c>
      <c r="AD27" s="42">
        <v>78</v>
      </c>
      <c r="AE27" s="32">
        <f t="shared" si="13"/>
        <v>0.25657894736842107</v>
      </c>
      <c r="AF27" s="43">
        <f t="shared" si="14"/>
        <v>304</v>
      </c>
    </row>
    <row r="28" spans="1:32" x14ac:dyDescent="0.2">
      <c r="A28" s="26">
        <v>24.2</v>
      </c>
      <c r="B28" s="46">
        <v>15</v>
      </c>
      <c r="C28" s="44" t="s">
        <v>19</v>
      </c>
      <c r="D28" s="29">
        <v>424</v>
      </c>
      <c r="E28" s="29">
        <v>8</v>
      </c>
      <c r="F28" s="48">
        <f t="shared" si="0"/>
        <v>0.6367924528301887</v>
      </c>
      <c r="G28" s="33">
        <v>81</v>
      </c>
      <c r="H28" s="32">
        <f t="shared" si="1"/>
        <v>0.3</v>
      </c>
      <c r="I28" s="33">
        <v>6</v>
      </c>
      <c r="J28" s="32">
        <f t="shared" si="2"/>
        <v>2.2222222222222223E-2</v>
      </c>
      <c r="K28" s="33">
        <v>6</v>
      </c>
      <c r="L28" s="32">
        <f t="shared" si="3"/>
        <v>2.2222222222222223E-2</v>
      </c>
      <c r="M28" s="33">
        <v>2</v>
      </c>
      <c r="N28" s="32">
        <f t="shared" si="4"/>
        <v>7.4074074074074077E-3</v>
      </c>
      <c r="O28" s="33">
        <v>71</v>
      </c>
      <c r="P28" s="32">
        <f t="shared" si="5"/>
        <v>0.26296296296296295</v>
      </c>
      <c r="Q28" s="34">
        <v>79</v>
      </c>
      <c r="R28" s="35">
        <f t="shared" si="6"/>
        <v>0.29259259259259257</v>
      </c>
      <c r="S28" s="36">
        <v>3</v>
      </c>
      <c r="T28" s="37">
        <f t="shared" si="7"/>
        <v>1.1111111111111112E-2</v>
      </c>
      <c r="U28" s="33">
        <v>0</v>
      </c>
      <c r="V28" s="32">
        <f t="shared" si="8"/>
        <v>0</v>
      </c>
      <c r="W28" s="38">
        <v>22</v>
      </c>
      <c r="X28" s="32">
        <f t="shared" si="9"/>
        <v>8.1481481481481488E-2</v>
      </c>
      <c r="Y28" s="39">
        <f t="shared" si="10"/>
        <v>270</v>
      </c>
      <c r="Z28" s="42">
        <v>145</v>
      </c>
      <c r="AA28" s="37">
        <f t="shared" si="11"/>
        <v>0.5492424242424242</v>
      </c>
      <c r="AB28" s="42">
        <v>58</v>
      </c>
      <c r="AC28" s="32">
        <f t="shared" si="12"/>
        <v>0.2196969696969697</v>
      </c>
      <c r="AD28" s="42">
        <v>61</v>
      </c>
      <c r="AE28" s="32">
        <f t="shared" si="13"/>
        <v>0.23106060606060605</v>
      </c>
      <c r="AF28" s="43">
        <f t="shared" si="14"/>
        <v>264</v>
      </c>
    </row>
    <row r="29" spans="1:32" x14ac:dyDescent="0.2">
      <c r="A29" s="26">
        <v>25</v>
      </c>
      <c r="B29" s="46">
        <v>15</v>
      </c>
      <c r="C29" s="44" t="s">
        <v>19</v>
      </c>
      <c r="D29" s="29">
        <v>702</v>
      </c>
      <c r="E29" s="29">
        <v>13</v>
      </c>
      <c r="F29" s="48">
        <f t="shared" si="0"/>
        <v>0.59116809116809121</v>
      </c>
      <c r="G29" s="33">
        <v>63</v>
      </c>
      <c r="H29" s="32">
        <f t="shared" si="1"/>
        <v>0.15180722891566265</v>
      </c>
      <c r="I29" s="33">
        <v>8</v>
      </c>
      <c r="J29" s="32">
        <f t="shared" si="2"/>
        <v>1.9277108433734941E-2</v>
      </c>
      <c r="K29" s="33">
        <v>4</v>
      </c>
      <c r="L29" s="32">
        <f t="shared" si="3"/>
        <v>9.6385542168674707E-3</v>
      </c>
      <c r="M29" s="33">
        <v>0</v>
      </c>
      <c r="N29" s="32">
        <f t="shared" si="4"/>
        <v>0</v>
      </c>
      <c r="O29" s="33">
        <v>219</v>
      </c>
      <c r="P29" s="32">
        <f t="shared" si="5"/>
        <v>0.52771084337349394</v>
      </c>
      <c r="Q29" s="34">
        <v>73</v>
      </c>
      <c r="R29" s="35">
        <f t="shared" si="6"/>
        <v>0.17590361445783131</v>
      </c>
      <c r="S29" s="36">
        <v>3</v>
      </c>
      <c r="T29" s="37">
        <f t="shared" si="7"/>
        <v>7.2289156626506026E-3</v>
      </c>
      <c r="U29" s="33">
        <v>0</v>
      </c>
      <c r="V29" s="32">
        <f t="shared" si="8"/>
        <v>0</v>
      </c>
      <c r="W29" s="38">
        <v>45</v>
      </c>
      <c r="X29" s="32">
        <f t="shared" si="9"/>
        <v>0.10843373493975904</v>
      </c>
      <c r="Y29" s="39">
        <f t="shared" si="10"/>
        <v>415</v>
      </c>
      <c r="Z29" s="42">
        <v>178</v>
      </c>
      <c r="AA29" s="37">
        <f t="shared" si="11"/>
        <v>0.4405940594059406</v>
      </c>
      <c r="AB29" s="42">
        <v>80</v>
      </c>
      <c r="AC29" s="32">
        <f t="shared" si="12"/>
        <v>0.19801980198019803</v>
      </c>
      <c r="AD29" s="42">
        <v>146</v>
      </c>
      <c r="AE29" s="32">
        <f t="shared" si="13"/>
        <v>0.36138613861386137</v>
      </c>
      <c r="AF29" s="43">
        <f t="shared" si="14"/>
        <v>404</v>
      </c>
    </row>
    <row r="30" spans="1:32" x14ac:dyDescent="0.2">
      <c r="A30" s="26">
        <v>26</v>
      </c>
      <c r="B30" s="46">
        <v>4</v>
      </c>
      <c r="C30" s="44" t="s">
        <v>11</v>
      </c>
      <c r="D30" s="29">
        <v>714</v>
      </c>
      <c r="E30" s="29">
        <v>33</v>
      </c>
      <c r="F30" s="48">
        <f t="shared" si="0"/>
        <v>0.65126050420168069</v>
      </c>
      <c r="G30" s="31">
        <v>53</v>
      </c>
      <c r="H30" s="32">
        <f t="shared" ref="H30:H53" si="15">G30/$Y30</f>
        <v>0.11397849462365592</v>
      </c>
      <c r="I30" s="33">
        <v>7</v>
      </c>
      <c r="J30" s="32">
        <f t="shared" ref="J30:J53" si="16">I30/$Y30</f>
        <v>1.5053763440860216E-2</v>
      </c>
      <c r="K30" s="33">
        <v>2</v>
      </c>
      <c r="L30" s="32">
        <f t="shared" ref="L30:L53" si="17">K30/$Y30</f>
        <v>4.3010752688172043E-3</v>
      </c>
      <c r="M30" s="33">
        <v>0</v>
      </c>
      <c r="N30" s="32">
        <f t="shared" ref="N30:N53" si="18">M30/$Y30</f>
        <v>0</v>
      </c>
      <c r="O30" s="33">
        <v>9</v>
      </c>
      <c r="P30" s="32">
        <f t="shared" ref="P30:P53" si="19">O30/$Y30</f>
        <v>1.935483870967742E-2</v>
      </c>
      <c r="Q30" s="34">
        <v>191</v>
      </c>
      <c r="R30" s="35">
        <f t="shared" ref="R30:R53" si="20">Q30/$Y30</f>
        <v>0.41075268817204302</v>
      </c>
      <c r="S30" s="36">
        <v>9</v>
      </c>
      <c r="T30" s="37">
        <f t="shared" ref="T30:T53" si="21">S30/$Y30</f>
        <v>1.935483870967742E-2</v>
      </c>
      <c r="U30" s="33">
        <v>0</v>
      </c>
      <c r="V30" s="32">
        <f t="shared" ref="V30:V53" si="22">U30/$Y30</f>
        <v>0</v>
      </c>
      <c r="W30" s="38">
        <v>194</v>
      </c>
      <c r="X30" s="32">
        <f t="shared" ref="X30:X53" si="23">W30/$Y30</f>
        <v>0.41720430107526879</v>
      </c>
      <c r="Y30" s="39">
        <f t="shared" ref="Y30:Y53" si="24">SUM(G30+I30+K30+M30+O30+Q30+S30+U30+W30)</f>
        <v>465</v>
      </c>
      <c r="Z30" s="42">
        <v>259</v>
      </c>
      <c r="AA30" s="37">
        <f t="shared" ref="AA30:AA53" si="25">Z30/$AF30</f>
        <v>0.54872881355932202</v>
      </c>
      <c r="AB30" s="42">
        <v>172</v>
      </c>
      <c r="AC30" s="32">
        <f t="shared" ref="AC30:AC53" si="26">AB30/$AF30</f>
        <v>0.36440677966101692</v>
      </c>
      <c r="AD30" s="42">
        <v>41</v>
      </c>
      <c r="AE30" s="32">
        <f t="shared" ref="AE30:AE53" si="27">AD30/$AF30</f>
        <v>8.6864406779661021E-2</v>
      </c>
      <c r="AF30" s="43">
        <f t="shared" ref="AF30:AF53" si="28">Z30+AB30+AD30</f>
        <v>472</v>
      </c>
    </row>
    <row r="31" spans="1:32" x14ac:dyDescent="0.2">
      <c r="A31" s="26">
        <v>27</v>
      </c>
      <c r="B31" s="46">
        <v>10</v>
      </c>
      <c r="C31" s="44" t="s">
        <v>16</v>
      </c>
      <c r="D31" s="29">
        <v>772</v>
      </c>
      <c r="E31" s="29">
        <v>19</v>
      </c>
      <c r="F31" s="48">
        <f t="shared" si="0"/>
        <v>0.57772020725388606</v>
      </c>
      <c r="G31" s="33">
        <v>20</v>
      </c>
      <c r="H31" s="32">
        <f t="shared" si="15"/>
        <v>4.4843049327354258E-2</v>
      </c>
      <c r="I31" s="33">
        <v>46</v>
      </c>
      <c r="J31" s="32">
        <f t="shared" si="16"/>
        <v>0.1031390134529148</v>
      </c>
      <c r="K31" s="33">
        <v>4</v>
      </c>
      <c r="L31" s="32">
        <f t="shared" si="17"/>
        <v>8.9686098654708519E-3</v>
      </c>
      <c r="M31" s="33">
        <v>1</v>
      </c>
      <c r="N31" s="32">
        <f t="shared" si="18"/>
        <v>2.242152466367713E-3</v>
      </c>
      <c r="O31" s="33">
        <v>17</v>
      </c>
      <c r="P31" s="32">
        <f t="shared" si="19"/>
        <v>3.811659192825112E-2</v>
      </c>
      <c r="Q31" s="34">
        <v>167</v>
      </c>
      <c r="R31" s="35">
        <f t="shared" si="20"/>
        <v>0.3744394618834081</v>
      </c>
      <c r="S31" s="36">
        <v>157</v>
      </c>
      <c r="T31" s="37">
        <f t="shared" si="21"/>
        <v>0.35201793721973096</v>
      </c>
      <c r="U31" s="33">
        <v>1</v>
      </c>
      <c r="V31" s="32">
        <f t="shared" si="22"/>
        <v>2.242152466367713E-3</v>
      </c>
      <c r="W31" s="38">
        <v>33</v>
      </c>
      <c r="X31" s="32">
        <f t="shared" si="23"/>
        <v>7.3991031390134535E-2</v>
      </c>
      <c r="Y31" s="39">
        <f t="shared" si="24"/>
        <v>446</v>
      </c>
      <c r="Z31" s="42">
        <v>207</v>
      </c>
      <c r="AA31" s="37">
        <f t="shared" si="25"/>
        <v>0.45695364238410596</v>
      </c>
      <c r="AB31" s="42">
        <v>14</v>
      </c>
      <c r="AC31" s="32">
        <f t="shared" si="26"/>
        <v>3.0905077262693158E-2</v>
      </c>
      <c r="AD31" s="42">
        <v>232</v>
      </c>
      <c r="AE31" s="32">
        <f t="shared" si="27"/>
        <v>0.51214128035320083</v>
      </c>
      <c r="AF31" s="43">
        <f t="shared" si="28"/>
        <v>453</v>
      </c>
    </row>
    <row r="32" spans="1:32" x14ac:dyDescent="0.2">
      <c r="A32" s="26">
        <v>28.1</v>
      </c>
      <c r="B32" s="46">
        <v>18</v>
      </c>
      <c r="C32" s="44" t="s">
        <v>21</v>
      </c>
      <c r="D32" s="29">
        <v>414</v>
      </c>
      <c r="E32" s="29">
        <v>10</v>
      </c>
      <c r="F32" s="48">
        <f t="shared" si="0"/>
        <v>0.72705314009661837</v>
      </c>
      <c r="G32" s="31">
        <v>68</v>
      </c>
      <c r="H32" s="32">
        <f t="shared" si="15"/>
        <v>0.22591362126245848</v>
      </c>
      <c r="I32" s="33">
        <v>2</v>
      </c>
      <c r="J32" s="32">
        <f t="shared" si="16"/>
        <v>6.6445182724252493E-3</v>
      </c>
      <c r="K32" s="33">
        <v>0</v>
      </c>
      <c r="L32" s="32">
        <f t="shared" si="17"/>
        <v>0</v>
      </c>
      <c r="M32" s="33">
        <v>0</v>
      </c>
      <c r="N32" s="32">
        <f t="shared" si="18"/>
        <v>0</v>
      </c>
      <c r="O32" s="33">
        <v>11</v>
      </c>
      <c r="P32" s="32">
        <f t="shared" si="19"/>
        <v>3.6544850498338874E-2</v>
      </c>
      <c r="Q32" s="34">
        <v>76</v>
      </c>
      <c r="R32" s="35">
        <f t="shared" si="20"/>
        <v>0.25249169435215946</v>
      </c>
      <c r="S32" s="36">
        <v>3</v>
      </c>
      <c r="T32" s="37">
        <f t="shared" si="21"/>
        <v>9.9667774086378731E-3</v>
      </c>
      <c r="U32" s="33">
        <v>0</v>
      </c>
      <c r="V32" s="32">
        <f t="shared" si="22"/>
        <v>0</v>
      </c>
      <c r="W32" s="38">
        <v>141</v>
      </c>
      <c r="X32" s="32">
        <f t="shared" si="23"/>
        <v>0.46843853820598008</v>
      </c>
      <c r="Y32" s="39">
        <f t="shared" si="24"/>
        <v>301</v>
      </c>
      <c r="Z32" s="42">
        <v>115</v>
      </c>
      <c r="AA32" s="37">
        <f t="shared" si="25"/>
        <v>0.3951890034364261</v>
      </c>
      <c r="AB32" s="42">
        <v>40</v>
      </c>
      <c r="AC32" s="32">
        <f t="shared" si="26"/>
        <v>0.13745704467353953</v>
      </c>
      <c r="AD32" s="42">
        <v>136</v>
      </c>
      <c r="AE32" s="32">
        <f t="shared" si="27"/>
        <v>0.46735395189003437</v>
      </c>
      <c r="AF32" s="43">
        <f t="shared" si="28"/>
        <v>291</v>
      </c>
    </row>
    <row r="33" spans="1:32" x14ac:dyDescent="0.2">
      <c r="A33" s="26">
        <v>28.2</v>
      </c>
      <c r="B33" s="46">
        <v>18</v>
      </c>
      <c r="C33" s="44" t="s">
        <v>21</v>
      </c>
      <c r="D33" s="29">
        <v>414</v>
      </c>
      <c r="E33" s="29">
        <v>8</v>
      </c>
      <c r="F33" s="48">
        <f t="shared" si="0"/>
        <v>0.58695652173913049</v>
      </c>
      <c r="G33" s="33">
        <v>61</v>
      </c>
      <c r="H33" s="32">
        <f t="shared" si="15"/>
        <v>0.25102880658436216</v>
      </c>
      <c r="I33" s="33">
        <v>0</v>
      </c>
      <c r="J33" s="32">
        <f t="shared" si="16"/>
        <v>0</v>
      </c>
      <c r="K33" s="33">
        <v>1</v>
      </c>
      <c r="L33" s="32">
        <f t="shared" si="17"/>
        <v>4.11522633744856E-3</v>
      </c>
      <c r="M33" s="33">
        <v>0</v>
      </c>
      <c r="N33" s="32">
        <f t="shared" si="18"/>
        <v>0</v>
      </c>
      <c r="O33" s="33">
        <v>60</v>
      </c>
      <c r="P33" s="32">
        <f t="shared" si="19"/>
        <v>0.24691358024691357</v>
      </c>
      <c r="Q33" s="34">
        <v>98</v>
      </c>
      <c r="R33" s="35">
        <f t="shared" si="20"/>
        <v>0.40329218106995884</v>
      </c>
      <c r="S33" s="36">
        <v>6</v>
      </c>
      <c r="T33" s="37">
        <f t="shared" si="21"/>
        <v>2.4691358024691357E-2</v>
      </c>
      <c r="U33" s="33">
        <v>0</v>
      </c>
      <c r="V33" s="32">
        <f t="shared" si="22"/>
        <v>0</v>
      </c>
      <c r="W33" s="38">
        <v>17</v>
      </c>
      <c r="X33" s="32">
        <f t="shared" si="23"/>
        <v>6.9958847736625515E-2</v>
      </c>
      <c r="Y33" s="39">
        <f t="shared" si="24"/>
        <v>243</v>
      </c>
      <c r="Z33" s="42">
        <v>151</v>
      </c>
      <c r="AA33" s="37">
        <f t="shared" si="25"/>
        <v>0.63179916317991636</v>
      </c>
      <c r="AB33" s="42">
        <v>37</v>
      </c>
      <c r="AC33" s="32">
        <f t="shared" si="26"/>
        <v>0.15481171548117154</v>
      </c>
      <c r="AD33" s="42">
        <v>51</v>
      </c>
      <c r="AE33" s="32">
        <f t="shared" si="27"/>
        <v>0.21338912133891214</v>
      </c>
      <c r="AF33" s="43">
        <f t="shared" si="28"/>
        <v>239</v>
      </c>
    </row>
    <row r="34" spans="1:32" x14ac:dyDescent="0.2">
      <c r="A34" s="26">
        <v>29</v>
      </c>
      <c r="B34" s="46">
        <v>25</v>
      </c>
      <c r="C34" s="44" t="s">
        <v>33</v>
      </c>
      <c r="D34" s="29">
        <v>772</v>
      </c>
      <c r="E34" s="29">
        <v>24</v>
      </c>
      <c r="F34" s="48">
        <f t="shared" si="0"/>
        <v>0.63471502590673579</v>
      </c>
      <c r="G34" s="31">
        <v>41</v>
      </c>
      <c r="H34" s="32">
        <f t="shared" si="15"/>
        <v>8.3673469387755106E-2</v>
      </c>
      <c r="I34" s="33">
        <v>60</v>
      </c>
      <c r="J34" s="32">
        <f t="shared" si="16"/>
        <v>0.12244897959183673</v>
      </c>
      <c r="K34" s="33">
        <v>2</v>
      </c>
      <c r="L34" s="32">
        <f t="shared" si="17"/>
        <v>4.0816326530612249E-3</v>
      </c>
      <c r="M34" s="33">
        <v>3</v>
      </c>
      <c r="N34" s="32">
        <f t="shared" si="18"/>
        <v>6.1224489795918364E-3</v>
      </c>
      <c r="O34" s="33">
        <v>36</v>
      </c>
      <c r="P34" s="32">
        <f t="shared" si="19"/>
        <v>7.3469387755102047E-2</v>
      </c>
      <c r="Q34" s="34">
        <v>202</v>
      </c>
      <c r="R34" s="35">
        <f t="shared" si="20"/>
        <v>0.41224489795918368</v>
      </c>
      <c r="S34" s="36">
        <v>97</v>
      </c>
      <c r="T34" s="37">
        <f t="shared" si="21"/>
        <v>0.19795918367346937</v>
      </c>
      <c r="U34" s="33">
        <v>1</v>
      </c>
      <c r="V34" s="32">
        <f t="shared" si="22"/>
        <v>2.0408163265306124E-3</v>
      </c>
      <c r="W34" s="38">
        <v>48</v>
      </c>
      <c r="X34" s="32">
        <f t="shared" si="23"/>
        <v>9.7959183673469383E-2</v>
      </c>
      <c r="Y34" s="39">
        <f t="shared" si="24"/>
        <v>490</v>
      </c>
      <c r="Z34" s="42">
        <v>248</v>
      </c>
      <c r="AA34" s="37">
        <f t="shared" si="25"/>
        <v>0.51452282157676343</v>
      </c>
      <c r="AB34" s="42">
        <v>35</v>
      </c>
      <c r="AC34" s="32">
        <f t="shared" si="26"/>
        <v>7.2614107883817433E-2</v>
      </c>
      <c r="AD34" s="42">
        <v>199</v>
      </c>
      <c r="AE34" s="32">
        <f t="shared" si="27"/>
        <v>0.41286307053941906</v>
      </c>
      <c r="AF34" s="43">
        <f t="shared" si="28"/>
        <v>482</v>
      </c>
    </row>
    <row r="35" spans="1:32" x14ac:dyDescent="0.2">
      <c r="A35" s="26" t="s">
        <v>49</v>
      </c>
      <c r="B35" s="46">
        <v>25</v>
      </c>
      <c r="C35" s="45" t="s">
        <v>49</v>
      </c>
      <c r="D35" s="47">
        <v>0</v>
      </c>
      <c r="E35" s="47">
        <v>2</v>
      </c>
      <c r="F35" s="48"/>
      <c r="G35" s="33">
        <v>2</v>
      </c>
      <c r="H35" s="32">
        <f t="shared" si="15"/>
        <v>8.6956521739130432E-2</v>
      </c>
      <c r="I35" s="33">
        <v>1</v>
      </c>
      <c r="J35" s="32">
        <f t="shared" si="16"/>
        <v>4.3478260869565216E-2</v>
      </c>
      <c r="K35" s="33">
        <v>0</v>
      </c>
      <c r="L35" s="32">
        <f t="shared" si="17"/>
        <v>0</v>
      </c>
      <c r="M35" s="33">
        <v>0</v>
      </c>
      <c r="N35" s="32">
        <f t="shared" si="18"/>
        <v>0</v>
      </c>
      <c r="O35" s="33">
        <v>2</v>
      </c>
      <c r="P35" s="32">
        <f t="shared" si="19"/>
        <v>8.6956521739130432E-2</v>
      </c>
      <c r="Q35" s="34">
        <v>14</v>
      </c>
      <c r="R35" s="35">
        <f t="shared" si="20"/>
        <v>0.60869565217391308</v>
      </c>
      <c r="S35" s="36">
        <v>2</v>
      </c>
      <c r="T35" s="37">
        <f t="shared" si="21"/>
        <v>8.6956521739130432E-2</v>
      </c>
      <c r="U35" s="33">
        <v>0</v>
      </c>
      <c r="V35" s="32">
        <f t="shared" si="22"/>
        <v>0</v>
      </c>
      <c r="W35" s="38">
        <v>2</v>
      </c>
      <c r="X35" s="32">
        <f t="shared" si="23"/>
        <v>8.6956521739130432E-2</v>
      </c>
      <c r="Y35" s="39">
        <f t="shared" si="24"/>
        <v>23</v>
      </c>
      <c r="Z35" s="42">
        <v>17</v>
      </c>
      <c r="AA35" s="37">
        <f t="shared" si="25"/>
        <v>0.73913043478260865</v>
      </c>
      <c r="AB35" s="42">
        <v>2</v>
      </c>
      <c r="AC35" s="32">
        <f t="shared" si="26"/>
        <v>8.6956521739130432E-2</v>
      </c>
      <c r="AD35" s="42">
        <v>4</v>
      </c>
      <c r="AE35" s="32">
        <f t="shared" si="27"/>
        <v>0.17391304347826086</v>
      </c>
      <c r="AF35" s="43">
        <f t="shared" si="28"/>
        <v>23</v>
      </c>
    </row>
    <row r="36" spans="1:32" x14ac:dyDescent="0.2">
      <c r="A36" s="26">
        <v>30</v>
      </c>
      <c r="B36" s="46">
        <v>7</v>
      </c>
      <c r="C36" s="44" t="s">
        <v>13</v>
      </c>
      <c r="D36" s="29">
        <v>609</v>
      </c>
      <c r="E36" s="29">
        <v>9</v>
      </c>
      <c r="F36" s="48">
        <f t="shared" ref="F36:F54" si="29">Y36/D36</f>
        <v>0.61247947454844009</v>
      </c>
      <c r="G36" s="33">
        <v>20</v>
      </c>
      <c r="H36" s="32">
        <f t="shared" si="15"/>
        <v>5.3619302949061663E-2</v>
      </c>
      <c r="I36" s="33">
        <v>12</v>
      </c>
      <c r="J36" s="32">
        <f t="shared" si="16"/>
        <v>3.2171581769436998E-2</v>
      </c>
      <c r="K36" s="33">
        <v>0</v>
      </c>
      <c r="L36" s="32">
        <f t="shared" si="17"/>
        <v>0</v>
      </c>
      <c r="M36" s="33">
        <v>0</v>
      </c>
      <c r="N36" s="32">
        <f t="shared" si="18"/>
        <v>0</v>
      </c>
      <c r="O36" s="33">
        <v>7</v>
      </c>
      <c r="P36" s="32">
        <f t="shared" si="19"/>
        <v>1.876675603217158E-2</v>
      </c>
      <c r="Q36" s="34">
        <v>282</v>
      </c>
      <c r="R36" s="35">
        <f t="shared" si="20"/>
        <v>0.75603217158176939</v>
      </c>
      <c r="S36" s="36">
        <v>16</v>
      </c>
      <c r="T36" s="37">
        <f t="shared" si="21"/>
        <v>4.2895442359249331E-2</v>
      </c>
      <c r="U36" s="33">
        <v>0</v>
      </c>
      <c r="V36" s="32">
        <f t="shared" si="22"/>
        <v>0</v>
      </c>
      <c r="W36" s="38">
        <v>36</v>
      </c>
      <c r="X36" s="32">
        <f t="shared" si="23"/>
        <v>9.6514745308310987E-2</v>
      </c>
      <c r="Y36" s="39">
        <f t="shared" si="24"/>
        <v>373</v>
      </c>
      <c r="Z36" s="42">
        <v>305</v>
      </c>
      <c r="AA36" s="37">
        <f t="shared" si="25"/>
        <v>0.82880434782608692</v>
      </c>
      <c r="AB36" s="42">
        <v>11</v>
      </c>
      <c r="AC36" s="32">
        <f t="shared" si="26"/>
        <v>2.9891304347826088E-2</v>
      </c>
      <c r="AD36" s="42">
        <v>52</v>
      </c>
      <c r="AE36" s="32">
        <f t="shared" si="27"/>
        <v>0.14130434782608695</v>
      </c>
      <c r="AF36" s="43">
        <f t="shared" si="28"/>
        <v>368</v>
      </c>
    </row>
    <row r="37" spans="1:32" x14ac:dyDescent="0.2">
      <c r="A37" s="26">
        <v>31</v>
      </c>
      <c r="B37" s="46">
        <v>21</v>
      </c>
      <c r="C37" s="44" t="s">
        <v>31</v>
      </c>
      <c r="D37" s="29">
        <v>665</v>
      </c>
      <c r="E37" s="29">
        <v>5</v>
      </c>
      <c r="F37" s="48">
        <f t="shared" si="29"/>
        <v>0.64661654135338342</v>
      </c>
      <c r="G37" s="31">
        <v>58</v>
      </c>
      <c r="H37" s="32">
        <f t="shared" si="15"/>
        <v>0.13488372093023257</v>
      </c>
      <c r="I37" s="33">
        <v>2</v>
      </c>
      <c r="J37" s="32">
        <f t="shared" si="16"/>
        <v>4.6511627906976744E-3</v>
      </c>
      <c r="K37" s="33">
        <v>4</v>
      </c>
      <c r="L37" s="32">
        <f t="shared" si="17"/>
        <v>9.3023255813953487E-3</v>
      </c>
      <c r="M37" s="33">
        <v>0</v>
      </c>
      <c r="N37" s="32">
        <f t="shared" si="18"/>
        <v>0</v>
      </c>
      <c r="O37" s="33">
        <v>262</v>
      </c>
      <c r="P37" s="32">
        <f t="shared" si="19"/>
        <v>0.6093023255813953</v>
      </c>
      <c r="Q37" s="34">
        <v>79</v>
      </c>
      <c r="R37" s="35">
        <f t="shared" si="20"/>
        <v>0.18372093023255814</v>
      </c>
      <c r="S37" s="36">
        <v>6</v>
      </c>
      <c r="T37" s="37">
        <f t="shared" si="21"/>
        <v>1.3953488372093023E-2</v>
      </c>
      <c r="U37" s="33">
        <v>0</v>
      </c>
      <c r="V37" s="32">
        <f t="shared" si="22"/>
        <v>0</v>
      </c>
      <c r="W37" s="38">
        <v>19</v>
      </c>
      <c r="X37" s="32">
        <f t="shared" si="23"/>
        <v>4.4186046511627906E-2</v>
      </c>
      <c r="Y37" s="39">
        <f t="shared" si="24"/>
        <v>430</v>
      </c>
      <c r="Z37" s="42">
        <v>225</v>
      </c>
      <c r="AA37" s="37">
        <f t="shared" si="25"/>
        <v>0.54878048780487809</v>
      </c>
      <c r="AB37" s="42">
        <v>47</v>
      </c>
      <c r="AC37" s="32">
        <f t="shared" si="26"/>
        <v>0.11463414634146342</v>
      </c>
      <c r="AD37" s="42">
        <v>138</v>
      </c>
      <c r="AE37" s="32">
        <f t="shared" si="27"/>
        <v>0.33658536585365856</v>
      </c>
      <c r="AF37" s="43">
        <f t="shared" si="28"/>
        <v>410</v>
      </c>
    </row>
    <row r="38" spans="1:32" x14ac:dyDescent="0.2">
      <c r="A38" s="26">
        <v>32</v>
      </c>
      <c r="B38" s="46">
        <v>9</v>
      </c>
      <c r="C38" s="44" t="s">
        <v>15</v>
      </c>
      <c r="D38" s="29">
        <v>762</v>
      </c>
      <c r="E38" s="29">
        <v>18</v>
      </c>
      <c r="F38" s="48">
        <f t="shared" si="29"/>
        <v>0.60367454068241466</v>
      </c>
      <c r="G38" s="33">
        <v>76</v>
      </c>
      <c r="H38" s="32">
        <f t="shared" si="15"/>
        <v>0.16521739130434782</v>
      </c>
      <c r="I38" s="33">
        <v>111</v>
      </c>
      <c r="J38" s="32">
        <f t="shared" si="16"/>
        <v>0.24130434782608695</v>
      </c>
      <c r="K38" s="33">
        <v>3</v>
      </c>
      <c r="L38" s="32">
        <f t="shared" si="17"/>
        <v>6.5217391304347823E-3</v>
      </c>
      <c r="M38" s="33">
        <v>1</v>
      </c>
      <c r="N38" s="32">
        <f t="shared" si="18"/>
        <v>2.1739130434782609E-3</v>
      </c>
      <c r="O38" s="33">
        <v>49</v>
      </c>
      <c r="P38" s="32">
        <f t="shared" si="19"/>
        <v>0.10652173913043478</v>
      </c>
      <c r="Q38" s="34">
        <v>79</v>
      </c>
      <c r="R38" s="35">
        <f t="shared" si="20"/>
        <v>0.17173913043478262</v>
      </c>
      <c r="S38" s="36">
        <v>99</v>
      </c>
      <c r="T38" s="37">
        <f t="shared" si="21"/>
        <v>0.21521739130434783</v>
      </c>
      <c r="U38" s="33">
        <v>0</v>
      </c>
      <c r="V38" s="32">
        <f t="shared" si="22"/>
        <v>0</v>
      </c>
      <c r="W38" s="38">
        <v>42</v>
      </c>
      <c r="X38" s="32">
        <f t="shared" si="23"/>
        <v>9.1304347826086957E-2</v>
      </c>
      <c r="Y38" s="39">
        <f t="shared" si="24"/>
        <v>460</v>
      </c>
      <c r="Z38" s="42">
        <v>172</v>
      </c>
      <c r="AA38" s="37">
        <f t="shared" si="25"/>
        <v>0.38307349665924278</v>
      </c>
      <c r="AB38" s="42">
        <v>48</v>
      </c>
      <c r="AC38" s="32">
        <f t="shared" si="26"/>
        <v>0.10690423162583519</v>
      </c>
      <c r="AD38" s="42">
        <v>229</v>
      </c>
      <c r="AE38" s="32">
        <f t="shared" si="27"/>
        <v>0.51002227171492209</v>
      </c>
      <c r="AF38" s="43">
        <f t="shared" si="28"/>
        <v>449</v>
      </c>
    </row>
    <row r="39" spans="1:32" x14ac:dyDescent="0.2">
      <c r="A39" s="26">
        <v>33</v>
      </c>
      <c r="B39" s="46">
        <v>8</v>
      </c>
      <c r="C39" s="44" t="s">
        <v>14</v>
      </c>
      <c r="D39" s="29">
        <v>560</v>
      </c>
      <c r="E39" s="29">
        <v>8</v>
      </c>
      <c r="F39" s="48">
        <f t="shared" si="29"/>
        <v>0.54107142857142854</v>
      </c>
      <c r="G39" s="31">
        <v>47</v>
      </c>
      <c r="H39" s="32">
        <f t="shared" si="15"/>
        <v>0.15511551155115511</v>
      </c>
      <c r="I39" s="33">
        <v>8</v>
      </c>
      <c r="J39" s="32">
        <f t="shared" si="16"/>
        <v>2.6402640264026403E-2</v>
      </c>
      <c r="K39" s="33">
        <v>6</v>
      </c>
      <c r="L39" s="32">
        <f t="shared" si="17"/>
        <v>1.9801980198019802E-2</v>
      </c>
      <c r="M39" s="33">
        <v>0</v>
      </c>
      <c r="N39" s="32">
        <f t="shared" si="18"/>
        <v>0</v>
      </c>
      <c r="O39" s="33">
        <v>32</v>
      </c>
      <c r="P39" s="32">
        <f t="shared" si="19"/>
        <v>0.10561056105610561</v>
      </c>
      <c r="Q39" s="34">
        <v>74</v>
      </c>
      <c r="R39" s="35">
        <f t="shared" si="20"/>
        <v>0.24422442244224424</v>
      </c>
      <c r="S39" s="36">
        <v>45</v>
      </c>
      <c r="T39" s="37">
        <f t="shared" si="21"/>
        <v>0.14851485148514851</v>
      </c>
      <c r="U39" s="33">
        <v>2</v>
      </c>
      <c r="V39" s="32">
        <f t="shared" si="22"/>
        <v>6.6006600660066007E-3</v>
      </c>
      <c r="W39" s="38">
        <v>89</v>
      </c>
      <c r="X39" s="32">
        <f t="shared" si="23"/>
        <v>0.29372937293729373</v>
      </c>
      <c r="Y39" s="39">
        <f t="shared" si="24"/>
        <v>303</v>
      </c>
      <c r="Z39" s="42">
        <v>95</v>
      </c>
      <c r="AA39" s="37">
        <f t="shared" si="25"/>
        <v>0.31456953642384106</v>
      </c>
      <c r="AB39" s="42">
        <v>77</v>
      </c>
      <c r="AC39" s="32">
        <f t="shared" si="26"/>
        <v>0.25496688741721857</v>
      </c>
      <c r="AD39" s="42">
        <v>130</v>
      </c>
      <c r="AE39" s="32">
        <f t="shared" si="27"/>
        <v>0.43046357615894038</v>
      </c>
      <c r="AF39" s="43">
        <f t="shared" si="28"/>
        <v>302</v>
      </c>
    </row>
    <row r="40" spans="1:32" x14ac:dyDescent="0.2">
      <c r="A40" s="26">
        <v>34.1</v>
      </c>
      <c r="B40" s="46">
        <v>5</v>
      </c>
      <c r="C40" s="44" t="s">
        <v>12</v>
      </c>
      <c r="D40" s="29">
        <v>405</v>
      </c>
      <c r="E40" s="29">
        <v>9</v>
      </c>
      <c r="F40" s="48">
        <f t="shared" si="29"/>
        <v>0.59506172839506177</v>
      </c>
      <c r="G40" s="33">
        <v>18</v>
      </c>
      <c r="H40" s="32">
        <f t="shared" si="15"/>
        <v>7.4688796680497924E-2</v>
      </c>
      <c r="I40" s="33">
        <v>38</v>
      </c>
      <c r="J40" s="32">
        <f t="shared" si="16"/>
        <v>0.15767634854771784</v>
      </c>
      <c r="K40" s="33">
        <v>3</v>
      </c>
      <c r="L40" s="32">
        <f t="shared" si="17"/>
        <v>1.2448132780082987E-2</v>
      </c>
      <c r="M40" s="33">
        <v>1</v>
      </c>
      <c r="N40" s="32">
        <f t="shared" si="18"/>
        <v>4.1493775933609959E-3</v>
      </c>
      <c r="O40" s="33">
        <v>16</v>
      </c>
      <c r="P40" s="32">
        <f t="shared" si="19"/>
        <v>6.6390041493775934E-2</v>
      </c>
      <c r="Q40" s="34">
        <v>98</v>
      </c>
      <c r="R40" s="35">
        <f t="shared" si="20"/>
        <v>0.40663900414937759</v>
      </c>
      <c r="S40" s="36">
        <v>56</v>
      </c>
      <c r="T40" s="37">
        <f t="shared" si="21"/>
        <v>0.23236514522821577</v>
      </c>
      <c r="U40" s="33">
        <v>1</v>
      </c>
      <c r="V40" s="32">
        <f t="shared" si="22"/>
        <v>4.1493775933609959E-3</v>
      </c>
      <c r="W40" s="38">
        <v>10</v>
      </c>
      <c r="X40" s="32">
        <f t="shared" si="23"/>
        <v>4.1493775933609957E-2</v>
      </c>
      <c r="Y40" s="39">
        <f t="shared" si="24"/>
        <v>241</v>
      </c>
      <c r="Z40" s="42">
        <v>120</v>
      </c>
      <c r="AA40" s="37">
        <f t="shared" si="25"/>
        <v>0.51724137931034486</v>
      </c>
      <c r="AB40" s="42">
        <v>11</v>
      </c>
      <c r="AC40" s="32">
        <f t="shared" si="26"/>
        <v>4.7413793103448273E-2</v>
      </c>
      <c r="AD40" s="42">
        <v>101</v>
      </c>
      <c r="AE40" s="32">
        <f t="shared" si="27"/>
        <v>0.43534482758620691</v>
      </c>
      <c r="AF40" s="43">
        <f t="shared" si="28"/>
        <v>232</v>
      </c>
    </row>
    <row r="41" spans="1:32" x14ac:dyDescent="0.2">
      <c r="A41" s="26">
        <v>34.200000000000003</v>
      </c>
      <c r="B41" s="46">
        <v>5</v>
      </c>
      <c r="C41" s="44" t="s">
        <v>12</v>
      </c>
      <c r="D41" s="29">
        <v>404</v>
      </c>
      <c r="E41" s="29">
        <v>8</v>
      </c>
      <c r="F41" s="48">
        <f t="shared" si="29"/>
        <v>0.55693069306930698</v>
      </c>
      <c r="G41" s="31">
        <v>19</v>
      </c>
      <c r="H41" s="32">
        <f t="shared" si="15"/>
        <v>8.4444444444444447E-2</v>
      </c>
      <c r="I41" s="33">
        <v>27</v>
      </c>
      <c r="J41" s="32">
        <f t="shared" si="16"/>
        <v>0.12</v>
      </c>
      <c r="K41" s="33">
        <v>2</v>
      </c>
      <c r="L41" s="32">
        <f t="shared" si="17"/>
        <v>8.8888888888888889E-3</v>
      </c>
      <c r="M41" s="33">
        <v>1</v>
      </c>
      <c r="N41" s="32">
        <f t="shared" si="18"/>
        <v>4.4444444444444444E-3</v>
      </c>
      <c r="O41" s="33">
        <v>21</v>
      </c>
      <c r="P41" s="32">
        <f t="shared" si="19"/>
        <v>9.3333333333333338E-2</v>
      </c>
      <c r="Q41" s="34">
        <v>94</v>
      </c>
      <c r="R41" s="35">
        <f t="shared" si="20"/>
        <v>0.4177777777777778</v>
      </c>
      <c r="S41" s="36">
        <v>43</v>
      </c>
      <c r="T41" s="37">
        <f t="shared" si="21"/>
        <v>0.19111111111111112</v>
      </c>
      <c r="U41" s="33">
        <v>0</v>
      </c>
      <c r="V41" s="32">
        <f t="shared" si="22"/>
        <v>0</v>
      </c>
      <c r="W41" s="38">
        <v>18</v>
      </c>
      <c r="X41" s="32">
        <f t="shared" si="23"/>
        <v>0.08</v>
      </c>
      <c r="Y41" s="39">
        <f t="shared" si="24"/>
        <v>225</v>
      </c>
      <c r="Z41" s="42">
        <v>124</v>
      </c>
      <c r="AA41" s="37">
        <f t="shared" si="25"/>
        <v>0.55855855855855852</v>
      </c>
      <c r="AB41" s="42">
        <v>15</v>
      </c>
      <c r="AC41" s="32">
        <f t="shared" si="26"/>
        <v>6.7567567567567571E-2</v>
      </c>
      <c r="AD41" s="42">
        <v>83</v>
      </c>
      <c r="AE41" s="32">
        <f t="shared" si="27"/>
        <v>0.37387387387387389</v>
      </c>
      <c r="AF41" s="43">
        <f t="shared" si="28"/>
        <v>222</v>
      </c>
    </row>
    <row r="42" spans="1:32" x14ac:dyDescent="0.2">
      <c r="A42" s="26">
        <v>35</v>
      </c>
      <c r="B42" s="46">
        <v>3</v>
      </c>
      <c r="C42" s="44" t="s">
        <v>9</v>
      </c>
      <c r="D42" s="29">
        <v>504</v>
      </c>
      <c r="E42" s="29">
        <v>13</v>
      </c>
      <c r="F42" s="48">
        <f t="shared" si="29"/>
        <v>0.66865079365079361</v>
      </c>
      <c r="G42" s="31">
        <v>28</v>
      </c>
      <c r="H42" s="32">
        <f t="shared" si="15"/>
        <v>8.3086053412462904E-2</v>
      </c>
      <c r="I42" s="33">
        <v>7</v>
      </c>
      <c r="J42" s="32">
        <f t="shared" si="16"/>
        <v>2.0771513353115726E-2</v>
      </c>
      <c r="K42" s="33">
        <v>1</v>
      </c>
      <c r="L42" s="32">
        <f t="shared" si="17"/>
        <v>2.967359050445104E-3</v>
      </c>
      <c r="M42" s="33">
        <v>0</v>
      </c>
      <c r="N42" s="32">
        <f t="shared" si="18"/>
        <v>0</v>
      </c>
      <c r="O42" s="33">
        <v>15</v>
      </c>
      <c r="P42" s="32">
        <f t="shared" si="19"/>
        <v>4.4510385756676561E-2</v>
      </c>
      <c r="Q42" s="34">
        <v>190</v>
      </c>
      <c r="R42" s="35">
        <f t="shared" si="20"/>
        <v>0.56379821958456977</v>
      </c>
      <c r="S42" s="36">
        <v>5</v>
      </c>
      <c r="T42" s="37">
        <f t="shared" si="21"/>
        <v>1.483679525222552E-2</v>
      </c>
      <c r="U42" s="33">
        <v>2</v>
      </c>
      <c r="V42" s="32">
        <f t="shared" si="22"/>
        <v>5.9347181008902079E-3</v>
      </c>
      <c r="W42" s="38">
        <v>89</v>
      </c>
      <c r="X42" s="32">
        <f t="shared" si="23"/>
        <v>0.26409495548961426</v>
      </c>
      <c r="Y42" s="39">
        <f t="shared" si="24"/>
        <v>337</v>
      </c>
      <c r="Z42" s="42">
        <v>246</v>
      </c>
      <c r="AA42" s="37">
        <f t="shared" si="25"/>
        <v>0.73432835820895526</v>
      </c>
      <c r="AB42" s="42">
        <v>21</v>
      </c>
      <c r="AC42" s="32">
        <f t="shared" si="26"/>
        <v>6.2686567164179099E-2</v>
      </c>
      <c r="AD42" s="42">
        <v>68</v>
      </c>
      <c r="AE42" s="32">
        <f t="shared" si="27"/>
        <v>0.20298507462686566</v>
      </c>
      <c r="AF42" s="43">
        <f t="shared" si="28"/>
        <v>335</v>
      </c>
    </row>
    <row r="43" spans="1:32" x14ac:dyDescent="0.2">
      <c r="A43" s="26">
        <v>36</v>
      </c>
      <c r="B43" s="46">
        <v>16</v>
      </c>
      <c r="C43" s="44" t="s">
        <v>20</v>
      </c>
      <c r="D43" s="29">
        <v>791</v>
      </c>
      <c r="E43" s="29">
        <v>5</v>
      </c>
      <c r="F43" s="48">
        <f t="shared" si="29"/>
        <v>0.65360303413400755</v>
      </c>
      <c r="G43" s="31">
        <v>78</v>
      </c>
      <c r="H43" s="32">
        <f t="shared" si="15"/>
        <v>0.15087040618955513</v>
      </c>
      <c r="I43" s="33">
        <v>4</v>
      </c>
      <c r="J43" s="32">
        <f t="shared" si="16"/>
        <v>7.7369439071566732E-3</v>
      </c>
      <c r="K43" s="33">
        <v>0</v>
      </c>
      <c r="L43" s="32">
        <f t="shared" si="17"/>
        <v>0</v>
      </c>
      <c r="M43" s="33">
        <v>1</v>
      </c>
      <c r="N43" s="32">
        <f t="shared" si="18"/>
        <v>1.9342359767891683E-3</v>
      </c>
      <c r="O43" s="33">
        <v>69</v>
      </c>
      <c r="P43" s="32">
        <f t="shared" si="19"/>
        <v>0.13346228239845262</v>
      </c>
      <c r="Q43" s="34">
        <v>163</v>
      </c>
      <c r="R43" s="35">
        <f t="shared" si="20"/>
        <v>0.31528046421663442</v>
      </c>
      <c r="S43" s="36">
        <v>8</v>
      </c>
      <c r="T43" s="37">
        <f t="shared" si="21"/>
        <v>1.5473887814313346E-2</v>
      </c>
      <c r="U43" s="33">
        <v>1</v>
      </c>
      <c r="V43" s="32">
        <f t="shared" si="22"/>
        <v>1.9342359767891683E-3</v>
      </c>
      <c r="W43" s="38">
        <v>193</v>
      </c>
      <c r="X43" s="32">
        <f t="shared" si="23"/>
        <v>0.37330754352030948</v>
      </c>
      <c r="Y43" s="39">
        <f t="shared" si="24"/>
        <v>517</v>
      </c>
      <c r="Z43" s="42">
        <v>245</v>
      </c>
      <c r="AA43" s="37">
        <f t="shared" si="25"/>
        <v>0.48418972332015808</v>
      </c>
      <c r="AB43" s="42">
        <v>57</v>
      </c>
      <c r="AC43" s="32">
        <f t="shared" si="26"/>
        <v>0.11264822134387352</v>
      </c>
      <c r="AD43" s="42">
        <v>204</v>
      </c>
      <c r="AE43" s="32">
        <f t="shared" si="27"/>
        <v>0.40316205533596838</v>
      </c>
      <c r="AF43" s="43">
        <f t="shared" si="28"/>
        <v>506</v>
      </c>
    </row>
    <row r="44" spans="1:32" x14ac:dyDescent="0.2">
      <c r="A44" s="26">
        <v>37</v>
      </c>
      <c r="B44" s="46">
        <v>10</v>
      </c>
      <c r="C44" s="44" t="s">
        <v>16</v>
      </c>
      <c r="D44" s="29">
        <v>691</v>
      </c>
      <c r="E44" s="29">
        <v>14</v>
      </c>
      <c r="F44" s="48">
        <f t="shared" si="29"/>
        <v>0.59768451519536903</v>
      </c>
      <c r="G44" s="33">
        <v>94</v>
      </c>
      <c r="H44" s="32">
        <f t="shared" si="15"/>
        <v>0.22760290556900725</v>
      </c>
      <c r="I44" s="33">
        <v>29</v>
      </c>
      <c r="J44" s="32">
        <f t="shared" si="16"/>
        <v>7.0217917675544791E-2</v>
      </c>
      <c r="K44" s="33">
        <v>0</v>
      </c>
      <c r="L44" s="32">
        <f t="shared" si="17"/>
        <v>0</v>
      </c>
      <c r="M44" s="33">
        <v>2</v>
      </c>
      <c r="N44" s="32">
        <f t="shared" si="18"/>
        <v>4.8426150121065378E-3</v>
      </c>
      <c r="O44" s="33">
        <v>86</v>
      </c>
      <c r="P44" s="32">
        <f t="shared" si="19"/>
        <v>0.20823244552058112</v>
      </c>
      <c r="Q44" s="34">
        <v>96</v>
      </c>
      <c r="R44" s="35">
        <f t="shared" si="20"/>
        <v>0.23244552058111381</v>
      </c>
      <c r="S44" s="36">
        <v>69</v>
      </c>
      <c r="T44" s="37">
        <f t="shared" si="21"/>
        <v>0.16707021791767554</v>
      </c>
      <c r="U44" s="33">
        <v>0</v>
      </c>
      <c r="V44" s="32">
        <f t="shared" si="22"/>
        <v>0</v>
      </c>
      <c r="W44" s="38">
        <v>37</v>
      </c>
      <c r="X44" s="32">
        <f t="shared" si="23"/>
        <v>8.9588377723970949E-2</v>
      </c>
      <c r="Y44" s="39">
        <f t="shared" si="24"/>
        <v>413</v>
      </c>
      <c r="Z44" s="42">
        <v>175</v>
      </c>
      <c r="AA44" s="37">
        <f t="shared" si="25"/>
        <v>0.43640897755610975</v>
      </c>
      <c r="AB44" s="42">
        <v>36</v>
      </c>
      <c r="AC44" s="32">
        <f t="shared" si="26"/>
        <v>8.9775561097256859E-2</v>
      </c>
      <c r="AD44" s="42">
        <v>190</v>
      </c>
      <c r="AE44" s="32">
        <f t="shared" si="27"/>
        <v>0.47381546134663344</v>
      </c>
      <c r="AF44" s="43">
        <f t="shared" si="28"/>
        <v>401</v>
      </c>
    </row>
    <row r="45" spans="1:32" x14ac:dyDescent="0.2">
      <c r="A45" s="26">
        <v>38.1</v>
      </c>
      <c r="B45" s="46">
        <v>3</v>
      </c>
      <c r="C45" s="44" t="s">
        <v>9</v>
      </c>
      <c r="D45" s="29">
        <v>406</v>
      </c>
      <c r="E45" s="29">
        <v>5</v>
      </c>
      <c r="F45" s="48">
        <f t="shared" si="29"/>
        <v>0.81773399014778325</v>
      </c>
      <c r="G45" s="31">
        <v>13</v>
      </c>
      <c r="H45" s="32">
        <f t="shared" si="15"/>
        <v>3.9156626506024098E-2</v>
      </c>
      <c r="I45" s="33">
        <v>0</v>
      </c>
      <c r="J45" s="32">
        <f t="shared" si="16"/>
        <v>0</v>
      </c>
      <c r="K45" s="33">
        <v>1</v>
      </c>
      <c r="L45" s="32">
        <f t="shared" si="17"/>
        <v>3.0120481927710845E-3</v>
      </c>
      <c r="M45" s="33">
        <v>0</v>
      </c>
      <c r="N45" s="32">
        <f t="shared" si="18"/>
        <v>0</v>
      </c>
      <c r="O45" s="33">
        <v>2</v>
      </c>
      <c r="P45" s="32">
        <f t="shared" si="19"/>
        <v>6.024096385542169E-3</v>
      </c>
      <c r="Q45" s="34">
        <v>282</v>
      </c>
      <c r="R45" s="35">
        <f t="shared" si="20"/>
        <v>0.8493975903614458</v>
      </c>
      <c r="S45" s="36">
        <v>5</v>
      </c>
      <c r="T45" s="37">
        <f t="shared" si="21"/>
        <v>1.5060240963855422E-2</v>
      </c>
      <c r="U45" s="33">
        <v>2</v>
      </c>
      <c r="V45" s="32">
        <f t="shared" si="22"/>
        <v>6.024096385542169E-3</v>
      </c>
      <c r="W45" s="38">
        <v>27</v>
      </c>
      <c r="X45" s="32">
        <f t="shared" si="23"/>
        <v>8.1325301204819275E-2</v>
      </c>
      <c r="Y45" s="39">
        <f t="shared" si="24"/>
        <v>332</v>
      </c>
      <c r="Z45" s="42">
        <v>298</v>
      </c>
      <c r="AA45" s="37">
        <f t="shared" si="25"/>
        <v>0.89759036144578308</v>
      </c>
      <c r="AB45" s="42">
        <v>9</v>
      </c>
      <c r="AC45" s="32">
        <f t="shared" si="26"/>
        <v>2.710843373493976E-2</v>
      </c>
      <c r="AD45" s="42">
        <v>25</v>
      </c>
      <c r="AE45" s="32">
        <f t="shared" si="27"/>
        <v>7.5301204819277115E-2</v>
      </c>
      <c r="AF45" s="43">
        <f t="shared" si="28"/>
        <v>332</v>
      </c>
    </row>
    <row r="46" spans="1:32" x14ac:dyDescent="0.2">
      <c r="A46" s="26">
        <v>38.200000000000003</v>
      </c>
      <c r="B46" s="46">
        <v>3</v>
      </c>
      <c r="C46" s="44" t="s">
        <v>9</v>
      </c>
      <c r="D46" s="29">
        <v>405</v>
      </c>
      <c r="E46" s="29">
        <v>10</v>
      </c>
      <c r="F46" s="48">
        <f t="shared" si="29"/>
        <v>0.57283950617283952</v>
      </c>
      <c r="G46" s="33">
        <v>29</v>
      </c>
      <c r="H46" s="32">
        <f t="shared" si="15"/>
        <v>0.125</v>
      </c>
      <c r="I46" s="33">
        <v>3</v>
      </c>
      <c r="J46" s="32">
        <f t="shared" si="16"/>
        <v>1.2931034482758621E-2</v>
      </c>
      <c r="K46" s="33">
        <v>1</v>
      </c>
      <c r="L46" s="32">
        <f t="shared" si="17"/>
        <v>4.3103448275862068E-3</v>
      </c>
      <c r="M46" s="33">
        <v>0</v>
      </c>
      <c r="N46" s="32">
        <f t="shared" si="18"/>
        <v>0</v>
      </c>
      <c r="O46" s="33">
        <v>28</v>
      </c>
      <c r="P46" s="32">
        <f t="shared" si="19"/>
        <v>0.1206896551724138</v>
      </c>
      <c r="Q46" s="34">
        <v>107</v>
      </c>
      <c r="R46" s="35">
        <f t="shared" si="20"/>
        <v>0.46120689655172414</v>
      </c>
      <c r="S46" s="36">
        <v>7</v>
      </c>
      <c r="T46" s="37">
        <f t="shared" si="21"/>
        <v>3.017241379310345E-2</v>
      </c>
      <c r="U46" s="33">
        <v>0</v>
      </c>
      <c r="V46" s="32">
        <f t="shared" si="22"/>
        <v>0</v>
      </c>
      <c r="W46" s="38">
        <v>57</v>
      </c>
      <c r="X46" s="32">
        <f t="shared" si="23"/>
        <v>0.24568965517241378</v>
      </c>
      <c r="Y46" s="39">
        <f t="shared" si="24"/>
        <v>232</v>
      </c>
      <c r="Z46" s="42">
        <v>147</v>
      </c>
      <c r="AA46" s="37">
        <f t="shared" si="25"/>
        <v>0.64473684210526316</v>
      </c>
      <c r="AB46" s="42">
        <v>17</v>
      </c>
      <c r="AC46" s="32">
        <f t="shared" si="26"/>
        <v>7.4561403508771926E-2</v>
      </c>
      <c r="AD46" s="42">
        <v>64</v>
      </c>
      <c r="AE46" s="32">
        <f t="shared" si="27"/>
        <v>0.2807017543859649</v>
      </c>
      <c r="AF46" s="43">
        <f t="shared" si="28"/>
        <v>228</v>
      </c>
    </row>
    <row r="47" spans="1:32" x14ac:dyDescent="0.2">
      <c r="A47" s="26">
        <v>39</v>
      </c>
      <c r="B47" s="46">
        <v>12</v>
      </c>
      <c r="C47" s="44" t="s">
        <v>18</v>
      </c>
      <c r="D47" s="29">
        <v>470</v>
      </c>
      <c r="E47" s="29">
        <v>14</v>
      </c>
      <c r="F47" s="48">
        <f t="shared" si="29"/>
        <v>0.6063829787234043</v>
      </c>
      <c r="G47" s="31">
        <v>32</v>
      </c>
      <c r="H47" s="32">
        <f t="shared" si="15"/>
        <v>0.11228070175438597</v>
      </c>
      <c r="I47" s="33">
        <v>11</v>
      </c>
      <c r="J47" s="32">
        <f t="shared" si="16"/>
        <v>3.8596491228070177E-2</v>
      </c>
      <c r="K47" s="33">
        <v>4</v>
      </c>
      <c r="L47" s="32">
        <f t="shared" si="17"/>
        <v>1.4035087719298246E-2</v>
      </c>
      <c r="M47" s="33">
        <v>0</v>
      </c>
      <c r="N47" s="32">
        <f t="shared" si="18"/>
        <v>0</v>
      </c>
      <c r="O47" s="33">
        <v>5</v>
      </c>
      <c r="P47" s="32">
        <f t="shared" si="19"/>
        <v>1.7543859649122806E-2</v>
      </c>
      <c r="Q47" s="34">
        <v>196</v>
      </c>
      <c r="R47" s="35">
        <f t="shared" si="20"/>
        <v>0.68771929824561406</v>
      </c>
      <c r="S47" s="36">
        <v>11</v>
      </c>
      <c r="T47" s="37">
        <f t="shared" si="21"/>
        <v>3.8596491228070177E-2</v>
      </c>
      <c r="U47" s="33">
        <v>1</v>
      </c>
      <c r="V47" s="32">
        <f t="shared" si="22"/>
        <v>3.5087719298245615E-3</v>
      </c>
      <c r="W47" s="38">
        <v>25</v>
      </c>
      <c r="X47" s="32">
        <f t="shared" si="23"/>
        <v>8.771929824561403E-2</v>
      </c>
      <c r="Y47" s="39">
        <f t="shared" si="24"/>
        <v>285</v>
      </c>
      <c r="Z47" s="42">
        <v>234</v>
      </c>
      <c r="AA47" s="37">
        <f t="shared" si="25"/>
        <v>0.80968858131487886</v>
      </c>
      <c r="AB47" s="42">
        <v>17</v>
      </c>
      <c r="AC47" s="32">
        <f t="shared" si="26"/>
        <v>5.8823529411764705E-2</v>
      </c>
      <c r="AD47" s="42">
        <v>38</v>
      </c>
      <c r="AE47" s="32">
        <f t="shared" si="27"/>
        <v>0.13148788927335639</v>
      </c>
      <c r="AF47" s="43">
        <f t="shared" si="28"/>
        <v>289</v>
      </c>
    </row>
    <row r="48" spans="1:32" x14ac:dyDescent="0.2">
      <c r="A48" s="26">
        <v>40</v>
      </c>
      <c r="B48" s="46">
        <v>19</v>
      </c>
      <c r="C48" s="44" t="s">
        <v>10</v>
      </c>
      <c r="D48" s="29">
        <v>554</v>
      </c>
      <c r="E48" s="29">
        <v>5</v>
      </c>
      <c r="F48" s="48">
        <f t="shared" si="29"/>
        <v>0.72202166064981954</v>
      </c>
      <c r="G48" s="33">
        <v>9</v>
      </c>
      <c r="H48" s="32">
        <f t="shared" si="15"/>
        <v>2.2499999999999999E-2</v>
      </c>
      <c r="I48" s="33">
        <v>4</v>
      </c>
      <c r="J48" s="32">
        <f t="shared" si="16"/>
        <v>0.01</v>
      </c>
      <c r="K48" s="33">
        <v>2</v>
      </c>
      <c r="L48" s="32">
        <f t="shared" si="17"/>
        <v>5.0000000000000001E-3</v>
      </c>
      <c r="M48" s="33">
        <v>0</v>
      </c>
      <c r="N48" s="32">
        <f t="shared" si="18"/>
        <v>0</v>
      </c>
      <c r="O48" s="33">
        <v>4</v>
      </c>
      <c r="P48" s="32">
        <f t="shared" si="19"/>
        <v>0.01</v>
      </c>
      <c r="Q48" s="34">
        <v>353</v>
      </c>
      <c r="R48" s="35">
        <f t="shared" si="20"/>
        <v>0.88249999999999995</v>
      </c>
      <c r="S48" s="36">
        <v>5</v>
      </c>
      <c r="T48" s="37">
        <f t="shared" si="21"/>
        <v>1.2500000000000001E-2</v>
      </c>
      <c r="U48" s="33">
        <v>1</v>
      </c>
      <c r="V48" s="32">
        <f t="shared" si="22"/>
        <v>2.5000000000000001E-3</v>
      </c>
      <c r="W48" s="38">
        <v>22</v>
      </c>
      <c r="X48" s="32">
        <f t="shared" si="23"/>
        <v>5.5E-2</v>
      </c>
      <c r="Y48" s="39">
        <f t="shared" si="24"/>
        <v>400</v>
      </c>
      <c r="Z48" s="42">
        <v>367</v>
      </c>
      <c r="AA48" s="37">
        <f t="shared" si="25"/>
        <v>0.92443324937027704</v>
      </c>
      <c r="AB48" s="42">
        <v>2</v>
      </c>
      <c r="AC48" s="32">
        <f t="shared" si="26"/>
        <v>5.0377833753148613E-3</v>
      </c>
      <c r="AD48" s="42">
        <v>28</v>
      </c>
      <c r="AE48" s="32">
        <f t="shared" si="27"/>
        <v>7.0528967254408062E-2</v>
      </c>
      <c r="AF48" s="43">
        <f t="shared" si="28"/>
        <v>397</v>
      </c>
    </row>
    <row r="49" spans="1:32" x14ac:dyDescent="0.2">
      <c r="A49" s="26">
        <v>41.1</v>
      </c>
      <c r="B49" s="46">
        <v>28</v>
      </c>
      <c r="C49" s="44" t="s">
        <v>34</v>
      </c>
      <c r="D49" s="29">
        <v>401</v>
      </c>
      <c r="E49" s="29">
        <v>15</v>
      </c>
      <c r="F49" s="48">
        <f t="shared" si="29"/>
        <v>0.66832917705735662</v>
      </c>
      <c r="G49" s="31">
        <v>16</v>
      </c>
      <c r="H49" s="32">
        <f t="shared" si="15"/>
        <v>5.9701492537313432E-2</v>
      </c>
      <c r="I49" s="33">
        <v>8</v>
      </c>
      <c r="J49" s="32">
        <f t="shared" si="16"/>
        <v>2.9850746268656716E-2</v>
      </c>
      <c r="K49" s="33">
        <v>3</v>
      </c>
      <c r="L49" s="32">
        <f t="shared" si="17"/>
        <v>1.1194029850746268E-2</v>
      </c>
      <c r="M49" s="33">
        <v>0</v>
      </c>
      <c r="N49" s="32">
        <f t="shared" si="18"/>
        <v>0</v>
      </c>
      <c r="O49" s="33">
        <v>3</v>
      </c>
      <c r="P49" s="32">
        <f t="shared" si="19"/>
        <v>1.1194029850746268E-2</v>
      </c>
      <c r="Q49" s="34">
        <v>177</v>
      </c>
      <c r="R49" s="35">
        <f t="shared" si="20"/>
        <v>0.66044776119402981</v>
      </c>
      <c r="S49" s="36">
        <v>20</v>
      </c>
      <c r="T49" s="37">
        <f t="shared" si="21"/>
        <v>7.4626865671641784E-2</v>
      </c>
      <c r="U49" s="33">
        <v>1</v>
      </c>
      <c r="V49" s="32">
        <f t="shared" si="22"/>
        <v>3.7313432835820895E-3</v>
      </c>
      <c r="W49" s="38">
        <v>40</v>
      </c>
      <c r="X49" s="32">
        <f t="shared" si="23"/>
        <v>0.14925373134328357</v>
      </c>
      <c r="Y49" s="39">
        <f t="shared" si="24"/>
        <v>268</v>
      </c>
      <c r="Z49" s="42">
        <v>206</v>
      </c>
      <c r="AA49" s="37">
        <f t="shared" si="25"/>
        <v>0.76014760147601479</v>
      </c>
      <c r="AB49" s="42">
        <v>8</v>
      </c>
      <c r="AC49" s="32">
        <f t="shared" si="26"/>
        <v>2.9520295202952029E-2</v>
      </c>
      <c r="AD49" s="42">
        <v>57</v>
      </c>
      <c r="AE49" s="32">
        <f t="shared" si="27"/>
        <v>0.21033210332103322</v>
      </c>
      <c r="AF49" s="43">
        <f t="shared" si="28"/>
        <v>271</v>
      </c>
    </row>
    <row r="50" spans="1:32" x14ac:dyDescent="0.2">
      <c r="A50" s="26">
        <v>41.2</v>
      </c>
      <c r="B50" s="46">
        <v>28</v>
      </c>
      <c r="C50" s="44" t="s">
        <v>34</v>
      </c>
      <c r="D50" s="29">
        <v>400</v>
      </c>
      <c r="E50" s="29">
        <v>14</v>
      </c>
      <c r="F50" s="48">
        <f t="shared" si="29"/>
        <v>0.67249999999999999</v>
      </c>
      <c r="G50" s="33">
        <v>41</v>
      </c>
      <c r="H50" s="32">
        <f t="shared" si="15"/>
        <v>0.15241635687732341</v>
      </c>
      <c r="I50" s="33">
        <v>15</v>
      </c>
      <c r="J50" s="32">
        <f t="shared" si="16"/>
        <v>5.5762081784386616E-2</v>
      </c>
      <c r="K50" s="33">
        <v>4</v>
      </c>
      <c r="L50" s="32">
        <f t="shared" si="17"/>
        <v>1.4869888475836431E-2</v>
      </c>
      <c r="M50" s="33">
        <v>0</v>
      </c>
      <c r="N50" s="32">
        <f t="shared" si="18"/>
        <v>0</v>
      </c>
      <c r="O50" s="33">
        <v>15</v>
      </c>
      <c r="P50" s="32">
        <f t="shared" si="19"/>
        <v>5.5762081784386616E-2</v>
      </c>
      <c r="Q50" s="34">
        <v>103</v>
      </c>
      <c r="R50" s="35">
        <f t="shared" si="20"/>
        <v>0.38289962825278812</v>
      </c>
      <c r="S50" s="36">
        <v>45</v>
      </c>
      <c r="T50" s="37">
        <f t="shared" si="21"/>
        <v>0.16728624535315986</v>
      </c>
      <c r="U50" s="33">
        <v>0</v>
      </c>
      <c r="V50" s="32">
        <f t="shared" si="22"/>
        <v>0</v>
      </c>
      <c r="W50" s="38">
        <v>46</v>
      </c>
      <c r="X50" s="32">
        <f t="shared" si="23"/>
        <v>0.17100371747211895</v>
      </c>
      <c r="Y50" s="39">
        <f t="shared" si="24"/>
        <v>269</v>
      </c>
      <c r="Z50" s="42">
        <v>153</v>
      </c>
      <c r="AA50" s="37">
        <f t="shared" si="25"/>
        <v>0.56877323420074355</v>
      </c>
      <c r="AB50" s="42">
        <v>15</v>
      </c>
      <c r="AC50" s="32">
        <f t="shared" si="26"/>
        <v>5.5762081784386616E-2</v>
      </c>
      <c r="AD50" s="42">
        <v>101</v>
      </c>
      <c r="AE50" s="32">
        <f t="shared" si="27"/>
        <v>0.37546468401486988</v>
      </c>
      <c r="AF50" s="43">
        <f t="shared" si="28"/>
        <v>269</v>
      </c>
    </row>
    <row r="51" spans="1:32" x14ac:dyDescent="0.2">
      <c r="A51" s="26">
        <v>42</v>
      </c>
      <c r="B51" s="46">
        <v>17</v>
      </c>
      <c r="C51" s="44" t="s">
        <v>30</v>
      </c>
      <c r="D51" s="29">
        <v>635</v>
      </c>
      <c r="E51" s="29">
        <v>8</v>
      </c>
      <c r="F51" s="48">
        <f t="shared" si="29"/>
        <v>0.721259842519685</v>
      </c>
      <c r="G51" s="33">
        <v>57</v>
      </c>
      <c r="H51" s="32">
        <f t="shared" si="15"/>
        <v>0.12445414847161572</v>
      </c>
      <c r="I51" s="33">
        <v>1</v>
      </c>
      <c r="J51" s="32">
        <f t="shared" si="16"/>
        <v>2.1834061135371178E-3</v>
      </c>
      <c r="K51" s="33">
        <v>0</v>
      </c>
      <c r="L51" s="32">
        <f t="shared" si="17"/>
        <v>0</v>
      </c>
      <c r="M51" s="33">
        <v>0</v>
      </c>
      <c r="N51" s="32">
        <f t="shared" si="18"/>
        <v>0</v>
      </c>
      <c r="O51" s="33">
        <v>185</v>
      </c>
      <c r="P51" s="32">
        <f t="shared" si="19"/>
        <v>0.40393013100436681</v>
      </c>
      <c r="Q51" s="34">
        <v>87</v>
      </c>
      <c r="R51" s="35">
        <f t="shared" si="20"/>
        <v>0.18995633187772926</v>
      </c>
      <c r="S51" s="36">
        <v>6</v>
      </c>
      <c r="T51" s="37">
        <f t="shared" si="21"/>
        <v>1.3100436681222707E-2</v>
      </c>
      <c r="U51" s="33">
        <v>0</v>
      </c>
      <c r="V51" s="32">
        <f t="shared" si="22"/>
        <v>0</v>
      </c>
      <c r="W51" s="38">
        <v>122</v>
      </c>
      <c r="X51" s="32">
        <f t="shared" si="23"/>
        <v>0.26637554585152839</v>
      </c>
      <c r="Y51" s="39">
        <f t="shared" si="24"/>
        <v>458</v>
      </c>
      <c r="Z51" s="42">
        <v>208</v>
      </c>
      <c r="AA51" s="37">
        <f t="shared" si="25"/>
        <v>0.46325167037861914</v>
      </c>
      <c r="AB51" s="42">
        <v>46</v>
      </c>
      <c r="AC51" s="32">
        <f t="shared" si="26"/>
        <v>0.10244988864142539</v>
      </c>
      <c r="AD51" s="42">
        <v>195</v>
      </c>
      <c r="AE51" s="32">
        <f t="shared" si="27"/>
        <v>0.43429844097995546</v>
      </c>
      <c r="AF51" s="43">
        <f t="shared" si="28"/>
        <v>449</v>
      </c>
    </row>
    <row r="52" spans="1:32" ht="15" thickBot="1" x14ac:dyDescent="0.25">
      <c r="A52" s="49">
        <v>43</v>
      </c>
      <c r="B52" s="46">
        <v>7</v>
      </c>
      <c r="C52" s="44" t="s">
        <v>13</v>
      </c>
      <c r="D52" s="29">
        <v>609</v>
      </c>
      <c r="E52" s="29">
        <v>17</v>
      </c>
      <c r="F52" s="48">
        <f t="shared" si="29"/>
        <v>0.5977011494252874</v>
      </c>
      <c r="G52" s="50">
        <v>44</v>
      </c>
      <c r="H52" s="32">
        <f t="shared" si="15"/>
        <v>0.12087912087912088</v>
      </c>
      <c r="I52" s="51">
        <v>12</v>
      </c>
      <c r="J52" s="32">
        <f t="shared" si="16"/>
        <v>3.2967032967032968E-2</v>
      </c>
      <c r="K52" s="51">
        <v>1</v>
      </c>
      <c r="L52" s="32">
        <f t="shared" si="17"/>
        <v>2.7472527472527475E-3</v>
      </c>
      <c r="M52" s="51">
        <v>1</v>
      </c>
      <c r="N52" s="32">
        <f t="shared" si="18"/>
        <v>2.7472527472527475E-3</v>
      </c>
      <c r="O52" s="51">
        <v>18</v>
      </c>
      <c r="P52" s="32">
        <f t="shared" si="19"/>
        <v>4.9450549450549448E-2</v>
      </c>
      <c r="Q52" s="52">
        <v>220</v>
      </c>
      <c r="R52" s="35">
        <f t="shared" si="20"/>
        <v>0.60439560439560436</v>
      </c>
      <c r="S52" s="53">
        <v>23</v>
      </c>
      <c r="T52" s="37">
        <f t="shared" si="21"/>
        <v>6.3186813186813184E-2</v>
      </c>
      <c r="U52" s="51">
        <v>0</v>
      </c>
      <c r="V52" s="32">
        <f t="shared" si="22"/>
        <v>0</v>
      </c>
      <c r="W52" s="54">
        <v>45</v>
      </c>
      <c r="X52" s="32">
        <f t="shared" si="23"/>
        <v>0.12362637362637363</v>
      </c>
      <c r="Y52" s="55">
        <f t="shared" si="24"/>
        <v>364</v>
      </c>
      <c r="Z52" s="56">
        <v>256</v>
      </c>
      <c r="AA52" s="37">
        <f t="shared" si="25"/>
        <v>0.70523415977961434</v>
      </c>
      <c r="AB52" s="56">
        <v>35</v>
      </c>
      <c r="AC52" s="32">
        <f t="shared" si="26"/>
        <v>9.6418732782369149E-2</v>
      </c>
      <c r="AD52" s="56">
        <v>72</v>
      </c>
      <c r="AE52" s="32">
        <f t="shared" si="27"/>
        <v>0.19834710743801653</v>
      </c>
      <c r="AF52" s="43">
        <f t="shared" si="28"/>
        <v>363</v>
      </c>
    </row>
    <row r="53" spans="1:32" ht="15" thickBot="1" x14ac:dyDescent="0.25">
      <c r="A53" s="57">
        <v>44</v>
      </c>
      <c r="B53" s="46">
        <v>26</v>
      </c>
      <c r="C53" s="44" t="s">
        <v>32</v>
      </c>
      <c r="D53" s="29">
        <v>612</v>
      </c>
      <c r="E53" s="29">
        <v>12</v>
      </c>
      <c r="F53" s="48">
        <f t="shared" si="29"/>
        <v>0.67156862745098034</v>
      </c>
      <c r="G53" s="58">
        <v>44</v>
      </c>
      <c r="H53" s="59">
        <f t="shared" si="15"/>
        <v>0.1070559610705596</v>
      </c>
      <c r="I53" s="58">
        <v>35</v>
      </c>
      <c r="J53" s="59">
        <f t="shared" si="16"/>
        <v>8.5158150851581502E-2</v>
      </c>
      <c r="K53" s="58">
        <v>4</v>
      </c>
      <c r="L53" s="59">
        <f t="shared" si="17"/>
        <v>9.7323600973236012E-3</v>
      </c>
      <c r="M53" s="58">
        <v>4</v>
      </c>
      <c r="N53" s="59">
        <f t="shared" si="18"/>
        <v>9.7323600973236012E-3</v>
      </c>
      <c r="O53" s="58">
        <v>33</v>
      </c>
      <c r="P53" s="59">
        <f t="shared" si="19"/>
        <v>8.0291970802919707E-2</v>
      </c>
      <c r="Q53" s="52">
        <v>169</v>
      </c>
      <c r="R53" s="35">
        <f t="shared" si="20"/>
        <v>0.41119221411192214</v>
      </c>
      <c r="S53" s="53">
        <v>64</v>
      </c>
      <c r="T53" s="37">
        <f t="shared" si="21"/>
        <v>0.15571776155717762</v>
      </c>
      <c r="U53" s="58">
        <v>1</v>
      </c>
      <c r="V53" s="59">
        <f t="shared" si="22"/>
        <v>2.4330900243309003E-3</v>
      </c>
      <c r="W53" s="60">
        <v>57</v>
      </c>
      <c r="X53" s="59">
        <f t="shared" si="23"/>
        <v>0.13868613138686131</v>
      </c>
      <c r="Y53" s="55">
        <f t="shared" si="24"/>
        <v>411</v>
      </c>
      <c r="Z53" s="61">
        <v>216</v>
      </c>
      <c r="AA53" s="62">
        <f t="shared" si="25"/>
        <v>0.52941176470588236</v>
      </c>
      <c r="AB53" s="61">
        <v>43</v>
      </c>
      <c r="AC53" s="59">
        <f t="shared" si="26"/>
        <v>0.1053921568627451</v>
      </c>
      <c r="AD53" s="61">
        <v>149</v>
      </c>
      <c r="AE53" s="59">
        <f t="shared" si="27"/>
        <v>0.36519607843137253</v>
      </c>
      <c r="AF53" s="43">
        <f t="shared" si="28"/>
        <v>408</v>
      </c>
    </row>
    <row r="54" spans="1:32" ht="16.5" thickTop="1" thickBot="1" x14ac:dyDescent="0.3">
      <c r="A54" s="63" t="s">
        <v>5</v>
      </c>
      <c r="B54" s="64"/>
      <c r="C54" s="64" t="s">
        <v>25</v>
      </c>
      <c r="D54" s="65">
        <f>SUM(D2:D53)</f>
        <v>30313</v>
      </c>
      <c r="E54" s="65">
        <f>SUM(E2:E53)</f>
        <v>667</v>
      </c>
      <c r="F54" s="66">
        <f t="shared" si="29"/>
        <v>0.64513575033813875</v>
      </c>
      <c r="G54" s="67">
        <f t="shared" ref="G54:W54" si="30">SUM(G2:G53)</f>
        <v>2432</v>
      </c>
      <c r="H54" s="68">
        <f t="shared" ref="H54" si="31">G54/$Y54</f>
        <v>0.12436080998159132</v>
      </c>
      <c r="I54" s="69">
        <f t="shared" si="30"/>
        <v>1068</v>
      </c>
      <c r="J54" s="68">
        <f t="shared" ref="J54" si="32">I54/$Y54</f>
        <v>5.4612395172836982E-2</v>
      </c>
      <c r="K54" s="69">
        <f t="shared" si="30"/>
        <v>148</v>
      </c>
      <c r="L54" s="68">
        <f t="shared" ref="L54" si="33">K54/$Y54</f>
        <v>7.5680098179586831E-3</v>
      </c>
      <c r="M54" s="69">
        <f t="shared" si="30"/>
        <v>31</v>
      </c>
      <c r="N54" s="70">
        <f t="shared" ref="N54" si="34">M54/$Y54</f>
        <v>1.5851912456535079E-3</v>
      </c>
      <c r="O54" s="69">
        <f t="shared" si="30"/>
        <v>2466</v>
      </c>
      <c r="P54" s="70">
        <f t="shared" ref="P54" si="35">O54/$Y54</f>
        <v>0.12609940683166293</v>
      </c>
      <c r="Q54" s="71">
        <f t="shared" si="30"/>
        <v>8515</v>
      </c>
      <c r="R54" s="35">
        <f t="shared" ref="R54" si="36">Q54/$Y54</f>
        <v>0.43541624053998773</v>
      </c>
      <c r="S54" s="71">
        <f t="shared" si="30"/>
        <v>1712</v>
      </c>
      <c r="T54" s="35">
        <f t="shared" ref="T54" si="37">S54/$Y54</f>
        <v>8.7543464921251785E-2</v>
      </c>
      <c r="U54" s="71">
        <f t="shared" si="30"/>
        <v>25</v>
      </c>
      <c r="V54" s="70">
        <f t="shared" ref="V54" si="38">U54/$Y54</f>
        <v>1.2783800368173451E-3</v>
      </c>
      <c r="W54" s="69">
        <f t="shared" si="30"/>
        <v>3159</v>
      </c>
      <c r="X54" s="70">
        <f t="shared" ref="X54" si="39">W54/$Y54</f>
        <v>0.16153610145223973</v>
      </c>
      <c r="Y54" s="72">
        <f>SUM(Y2:Y53)</f>
        <v>19556</v>
      </c>
      <c r="Z54" s="73">
        <f>SUM(Z2:Z53)</f>
        <v>11364</v>
      </c>
      <c r="AA54" s="70">
        <f t="shared" ref="AA54" si="40">Z54/$AF54</f>
        <v>0.58944966025208778</v>
      </c>
      <c r="AB54" s="73">
        <f>SUM(AB2:AB53)</f>
        <v>1954</v>
      </c>
      <c r="AC54" s="70">
        <f t="shared" ref="AC54" si="41">AB54/$AF54</f>
        <v>0.10135380465791795</v>
      </c>
      <c r="AD54" s="73">
        <f>SUM(AD2:AD53)</f>
        <v>5961</v>
      </c>
      <c r="AE54" s="70">
        <f t="shared" ref="AE54" si="42">AD54/$AF54</f>
        <v>0.30919653508999428</v>
      </c>
      <c r="AF54" s="74">
        <f t="shared" ref="AF54" si="43">Z54+AB54+AD54</f>
        <v>19279</v>
      </c>
    </row>
    <row r="55" spans="1:32" ht="15" thickTop="1" x14ac:dyDescent="0.2">
      <c r="A55" s="75"/>
      <c r="B55" s="75" t="s">
        <v>45</v>
      </c>
      <c r="C55" s="75"/>
      <c r="D55" s="75"/>
      <c r="E55" s="75"/>
      <c r="F55" s="76">
        <f>G55+I55+K55+M55+O55+Q55+S55+U55+W55</f>
        <v>6</v>
      </c>
      <c r="G55" s="77">
        <f>IF(G54&gt;=$Y$55*0.75,1,0)</f>
        <v>1</v>
      </c>
      <c r="H55" s="78"/>
      <c r="I55" s="77">
        <f>IF(I54&gt;=$Y$55*0.75,1,0)</f>
        <v>1</v>
      </c>
      <c r="J55" s="79"/>
      <c r="K55" s="77">
        <f>IF(K54&gt;=$Y$55*0.75,1,0)</f>
        <v>0</v>
      </c>
      <c r="L55" s="79"/>
      <c r="M55" s="77">
        <f>IF(M54&gt;=$Y$55*0.75,1,0)</f>
        <v>0</v>
      </c>
      <c r="N55" s="79"/>
      <c r="O55" s="77">
        <f>IF(O54&gt;=$Y$55*0.75,1,0)</f>
        <v>1</v>
      </c>
      <c r="P55" s="79"/>
      <c r="Q55" s="77">
        <f>IF(Q54&gt;=$Y$55*0.75,1,0)</f>
        <v>1</v>
      </c>
      <c r="R55" s="79"/>
      <c r="S55" s="77">
        <f>IF(S54&gt;=$Y$55*0.75,1,0)</f>
        <v>1</v>
      </c>
      <c r="T55" s="79"/>
      <c r="U55" s="77">
        <f>IF(U54&gt;=$Y$55*0.75,1,0)</f>
        <v>0</v>
      </c>
      <c r="V55" s="79"/>
      <c r="W55" s="77">
        <f>IF(W54&gt;=$Y$55*0.75,1,0)</f>
        <v>1</v>
      </c>
      <c r="X55" s="35"/>
      <c r="Y55" s="80">
        <f>INT(Y54/$BC$1)</f>
        <v>1150</v>
      </c>
      <c r="Z55" s="81" t="s">
        <v>44</v>
      </c>
      <c r="AA55" s="35"/>
      <c r="AB55" s="82"/>
      <c r="AC55" s="35"/>
      <c r="AD55" s="82"/>
      <c r="AE55" s="35"/>
      <c r="AF55" s="83"/>
    </row>
    <row r="56" spans="1:32" x14ac:dyDescent="0.2">
      <c r="A56" s="75"/>
      <c r="B56" s="84" t="s">
        <v>47</v>
      </c>
      <c r="C56" s="84"/>
      <c r="D56" s="84"/>
      <c r="E56" s="84"/>
      <c r="F56" s="85">
        <f>SUM(G56:W56)</f>
        <v>14</v>
      </c>
      <c r="G56" s="86">
        <f>INT(G54/$Y$56)</f>
        <v>2</v>
      </c>
      <c r="H56" s="87"/>
      <c r="I56" s="86">
        <f>INT(I54/$Y$56)</f>
        <v>0</v>
      </c>
      <c r="J56" s="86"/>
      <c r="K56" s="86">
        <f>INT(K54/$Y$56)</f>
        <v>0</v>
      </c>
      <c r="L56" s="86"/>
      <c r="M56" s="86">
        <f>INT(M54/$Y$56)</f>
        <v>0</v>
      </c>
      <c r="N56" s="86"/>
      <c r="O56" s="86">
        <f>INT(O54/$Y$56)</f>
        <v>2</v>
      </c>
      <c r="P56" s="86"/>
      <c r="Q56" s="86">
        <f>INT(Q54/$Y$56)</f>
        <v>7</v>
      </c>
      <c r="R56" s="86"/>
      <c r="S56" s="86">
        <f>INT(S54/$Y$56)</f>
        <v>1</v>
      </c>
      <c r="T56" s="86"/>
      <c r="U56" s="86">
        <f>INT(U54/$Y$56)</f>
        <v>0</v>
      </c>
      <c r="V56" s="86"/>
      <c r="W56" s="86">
        <f>INT(W54/$Y$56)</f>
        <v>2</v>
      </c>
      <c r="X56" s="35"/>
      <c r="Y56" s="81">
        <f>INT((G54*G55+I54*I55+K54*K55+M54*M55+O54*O55+Q54*Q55+S54*S55+U54*U55+W54*W55)/17)</f>
        <v>1138</v>
      </c>
      <c r="Z56" s="81" t="s">
        <v>46</v>
      </c>
      <c r="AA56" s="35"/>
      <c r="AB56" s="82"/>
      <c r="AC56" s="35"/>
      <c r="AD56" s="82"/>
      <c r="AE56" s="35"/>
      <c r="AF56" s="83"/>
    </row>
    <row r="57" spans="1:32" x14ac:dyDescent="0.2">
      <c r="A57" s="75"/>
      <c r="B57" s="75" t="s">
        <v>48</v>
      </c>
      <c r="C57" s="75"/>
      <c r="D57" s="75"/>
      <c r="E57" s="75"/>
      <c r="F57" s="76"/>
      <c r="G57" s="88">
        <f>G54-(G56*$Y$56)</f>
        <v>156</v>
      </c>
      <c r="H57" s="78"/>
      <c r="I57" s="88">
        <f t="shared" ref="I57:W57" si="44">I54-(I56*$Y$56)</f>
        <v>1068</v>
      </c>
      <c r="J57" s="79"/>
      <c r="K57" s="88">
        <f t="shared" si="44"/>
        <v>148</v>
      </c>
      <c r="L57" s="79"/>
      <c r="M57" s="88">
        <f t="shared" si="44"/>
        <v>31</v>
      </c>
      <c r="N57" s="79"/>
      <c r="O57" s="88">
        <f t="shared" si="44"/>
        <v>190</v>
      </c>
      <c r="P57" s="79"/>
      <c r="Q57" s="88">
        <f t="shared" si="44"/>
        <v>549</v>
      </c>
      <c r="R57" s="79"/>
      <c r="S57" s="88">
        <f t="shared" si="44"/>
        <v>574</v>
      </c>
      <c r="T57" s="79"/>
      <c r="U57" s="88">
        <f t="shared" si="44"/>
        <v>25</v>
      </c>
      <c r="V57" s="79"/>
      <c r="W57" s="88">
        <f t="shared" si="44"/>
        <v>883</v>
      </c>
      <c r="X57" s="35"/>
      <c r="Y57" s="94">
        <f>(Y54+E54)/D54</f>
        <v>0.66713951110084779</v>
      </c>
      <c r="Z57" s="82" t="s">
        <v>51</v>
      </c>
      <c r="AA57" s="35"/>
      <c r="AB57" s="82"/>
      <c r="AC57" s="35"/>
      <c r="AD57" s="82"/>
      <c r="AE57" s="35"/>
      <c r="AF57" s="83"/>
    </row>
    <row r="58" spans="1:32" ht="27" x14ac:dyDescent="0.35">
      <c r="A58" s="75"/>
      <c r="B58" s="89" t="s">
        <v>26</v>
      </c>
      <c r="C58" s="89"/>
      <c r="D58" s="89"/>
      <c r="E58" s="89"/>
      <c r="F58" s="90">
        <f>G58+I58+K58+M58+O58+Q58+S58+U58+W58</f>
        <v>17</v>
      </c>
      <c r="G58" s="91">
        <v>2</v>
      </c>
      <c r="H58" s="92"/>
      <c r="I58" s="91">
        <v>1</v>
      </c>
      <c r="J58" s="91"/>
      <c r="K58" s="91">
        <v>0</v>
      </c>
      <c r="L58" s="91"/>
      <c r="M58" s="91">
        <v>0</v>
      </c>
      <c r="N58" s="93"/>
      <c r="O58" s="91">
        <v>2</v>
      </c>
      <c r="P58" s="93"/>
      <c r="Q58" s="91">
        <v>8</v>
      </c>
      <c r="R58" s="93"/>
      <c r="S58" s="91">
        <v>1</v>
      </c>
      <c r="T58" s="93"/>
      <c r="U58" s="91">
        <v>0</v>
      </c>
      <c r="V58" s="93"/>
      <c r="W58" s="91">
        <v>3</v>
      </c>
      <c r="X58" s="35"/>
      <c r="Y58" s="75"/>
      <c r="Z58" s="82"/>
      <c r="AA58" s="35"/>
      <c r="AB58" s="82"/>
      <c r="AC58" s="35"/>
      <c r="AD58" s="82"/>
      <c r="AE58" s="35"/>
      <c r="AF58" s="83"/>
    </row>
    <row r="59" spans="1:32" x14ac:dyDescent="0.2">
      <c r="A59" s="75"/>
      <c r="B59" s="75"/>
      <c r="C59" s="75"/>
      <c r="D59" s="75"/>
      <c r="E59" s="75"/>
      <c r="F59" s="94"/>
      <c r="G59" s="95"/>
      <c r="H59" s="96"/>
      <c r="I59" s="95"/>
      <c r="J59" s="97"/>
      <c r="K59" s="95"/>
      <c r="L59" s="97"/>
      <c r="M59" s="95"/>
      <c r="N59" s="70"/>
      <c r="O59" s="95"/>
      <c r="P59" s="70"/>
      <c r="Q59" s="95"/>
      <c r="R59" s="70"/>
      <c r="S59" s="95"/>
      <c r="T59" s="70"/>
      <c r="U59" s="95"/>
      <c r="V59" s="70"/>
      <c r="W59" s="95"/>
      <c r="X59" s="35"/>
      <c r="Y59" s="75"/>
      <c r="Z59" s="82"/>
      <c r="AA59" s="35"/>
      <c r="AB59" s="82"/>
      <c r="AC59" s="35"/>
      <c r="AD59" s="82"/>
      <c r="AE59" s="35"/>
      <c r="AF59" s="83"/>
    </row>
  </sheetData>
  <sheetProtection algorithmName="SHA-512" hashValue="GILcJEjtdcgLuryLszVrmHqjctu9G8BnYTuWAPFuwStWtaEhg135AxwkXsoYoQgCCC3r6jdOq2YuP5vKq8hV7w==" saltValue="5frEZc4EPYx8jLK/YrKrzA==" spinCount="100000" sheet="1" objects="1" scenarios="1"/>
  <sortState ref="A2:AE57">
    <sortCondition ref="B2:B43"/>
  </sortState>
  <conditionalFormatting sqref="H54:H65547">
    <cfRule type="expression" dxfId="2" priority="35">
      <formula>"&gt;$C$44"</formula>
    </cfRule>
  </conditionalFormatting>
  <conditionalFormatting sqref="N58:N65547 AA2:AA65547 AC2:AC65547 AE2:AE65547 X2:X65547 N54 P58:P65547 R58:R65547 T58:T65547 P2:P54 R2:R54 T2:T54 V2:V54 V58:V65547 L2:L53">
    <cfRule type="cellIs" dxfId="1" priority="28" operator="greaterThan">
      <formula>L$54</formula>
    </cfRule>
  </conditionalFormatting>
  <conditionalFormatting sqref="J2:J53">
    <cfRule type="colorScale" priority="234">
      <colorScale>
        <cfvo type="min"/>
        <cfvo type="percentile" val="50"/>
        <cfvo type="max"/>
        <color rgb="FFFF0000"/>
        <color rgb="FFFFEB84"/>
        <color rgb="FF00B050"/>
      </colorScale>
    </cfRule>
    <cfRule type="colorScale" priority="235">
      <colorScale>
        <cfvo type="min"/>
        <cfvo type="max"/>
        <color rgb="FFFFEF9C"/>
        <color rgb="FFFF7128"/>
      </colorScale>
    </cfRule>
    <cfRule type="cellIs" dxfId="0" priority="236" operator="greaterThan">
      <formula>J$54</formula>
    </cfRule>
  </conditionalFormatting>
  <conditionalFormatting sqref="L2:L53">
    <cfRule type="colorScale" priority="24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H2:H53">
    <cfRule type="colorScale" priority="242">
      <colorScale>
        <cfvo type="min"/>
        <cfvo type="percentile" val="50"/>
        <cfvo type="max"/>
        <color rgb="FFFF0000"/>
        <color rgb="FFFFEB84"/>
        <color rgb="FF00B050"/>
      </colorScale>
    </cfRule>
    <cfRule type="colorScale" priority="243">
      <colorScale>
        <cfvo type="min"/>
        <cfvo type="percentile" val="50"/>
        <cfvo type="max"/>
        <color rgb="FFFF0000"/>
        <color rgb="FF00B0F0"/>
        <color rgb="FF63BE7B"/>
      </colorScale>
    </cfRule>
    <cfRule type="colorScale" priority="244">
      <colorScale>
        <cfvo type="min"/>
        <cfvo type="percentile" val="50"/>
        <cfvo type="max"/>
        <color rgb="FFFF0000"/>
        <color rgb="FFFFEB84"/>
        <color rgb="FF00B050"/>
      </colorScale>
    </cfRule>
    <cfRule type="colorScale" priority="245">
      <colorScale>
        <cfvo type="min"/>
        <cfvo type="max"/>
        <color rgb="FFFF0000"/>
        <color rgb="FF00B050"/>
      </colorScale>
    </cfRule>
    <cfRule type="colorScale" priority="246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N2:N53">
    <cfRule type="colorScale" priority="25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P2:P53">
    <cfRule type="colorScale" priority="254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R2:R53">
    <cfRule type="colorScale" priority="256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T2:T53">
    <cfRule type="colorScale" priority="258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V2:V53">
    <cfRule type="colorScale" priority="260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X2:X53">
    <cfRule type="colorScale" priority="262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A2:AA53">
    <cfRule type="colorScale" priority="264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C2:AC53">
    <cfRule type="colorScale" priority="266">
      <colorScale>
        <cfvo type="min"/>
        <cfvo type="percentile" val="50"/>
        <cfvo type="max"/>
        <color rgb="FFFF0000"/>
        <color rgb="FFFFEB84"/>
        <color rgb="FF00B050"/>
      </colorScale>
    </cfRule>
  </conditionalFormatting>
  <conditionalFormatting sqref="AE2:AE53">
    <cfRule type="colorScale" priority="268">
      <colorScale>
        <cfvo type="min"/>
        <cfvo type="percentile" val="50"/>
        <cfvo type="max"/>
        <color rgb="FFFF0000"/>
        <color rgb="FFFFEB84"/>
        <color rgb="FF00B050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</dc:creator>
  <cp:lastModifiedBy>מוחמד רפעת</cp:lastModifiedBy>
  <cp:lastPrinted>2008-11-12T02:31:47Z</cp:lastPrinted>
  <dcterms:created xsi:type="dcterms:W3CDTF">2008-11-11T15:26:33Z</dcterms:created>
  <dcterms:modified xsi:type="dcterms:W3CDTF">2018-09-27T05:18:53Z</dcterms:modified>
</cp:coreProperties>
</file>